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2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V:\06.老人福祉施設協議会\令和8年度\表彰関係\中国地区\"/>
    </mc:Choice>
  </mc:AlternateContent>
  <xr:revisionPtr revIDLastSave="0" documentId="13_ncr:1_{36A7B7B9-25D9-47D9-A265-F7D7BD653AF2}" xr6:coauthVersionLast="47" xr6:coauthVersionMax="47" xr10:uidLastSave="{00000000-0000-0000-0000-000000000000}"/>
  <bookViews>
    <workbookView xWindow="-120" yWindow="-120" windowWidth="29040" windowHeight="15720" activeTab="2" xr2:uid="{FF34F655-22B8-4A0E-8C02-B5558469FD96}"/>
  </bookViews>
  <sheets>
    <sheet name="説明書" sheetId="9" r:id="rId1"/>
    <sheet name="推薦書（様式１） (入力例)" sheetId="12" r:id="rId2"/>
    <sheet name="推薦書（様式１） (自由入力)" sheetId="13" r:id="rId3"/>
    <sheet name="設定" sheetId="5" state="hidden" r:id="rId4"/>
  </sheets>
  <definedNames>
    <definedName name="_xlnm.Print_Area" localSheetId="2">'推薦書（様式１） (自由入力)'!$B$1:$M$30</definedName>
    <definedName name="_xlnm.Print_Area" localSheetId="1">'推薦書（様式１） (入力例)'!$B$1:$AP$40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3" l="1"/>
  <c r="D13" i="12" l="1"/>
  <c r="D13" i="13"/>
  <c r="E30" i="13" l="1"/>
  <c r="E30" i="12" l="1"/>
  <c r="AL29" i="12"/>
  <c r="AK29" i="12"/>
  <c r="N29" i="12" s="1"/>
  <c r="AI27" i="12"/>
  <c r="H27" i="12" s="1"/>
  <c r="AH27" i="12"/>
  <c r="D27" i="12" s="1"/>
  <c r="AG27" i="12"/>
  <c r="AF27" i="12"/>
  <c r="AB27" i="12"/>
  <c r="Z27" i="12"/>
  <c r="AD27" i="12" s="1"/>
  <c r="AN27" i="12" s="1"/>
  <c r="Y27" i="12"/>
  <c r="AC27" i="12" s="1"/>
  <c r="AI26" i="12"/>
  <c r="H26" i="12" s="1"/>
  <c r="AH26" i="12"/>
  <c r="AG26" i="12"/>
  <c r="Z26" i="12"/>
  <c r="AE26" i="12" s="1"/>
  <c r="Y26" i="12"/>
  <c r="D26" i="12"/>
  <c r="AI25" i="12"/>
  <c r="H25" i="12" s="1"/>
  <c r="AH25" i="12"/>
  <c r="D25" i="12" s="1"/>
  <c r="AG25" i="12"/>
  <c r="AB25" i="12"/>
  <c r="Z25" i="12"/>
  <c r="AD25" i="12" s="1"/>
  <c r="AN25" i="12" s="1"/>
  <c r="Y25" i="12"/>
  <c r="AC25" i="12" s="1"/>
  <c r="AI24" i="12"/>
  <c r="H24" i="12" s="1"/>
  <c r="AH24" i="12"/>
  <c r="D24" i="12" s="1"/>
  <c r="AG24" i="12"/>
  <c r="AC24" i="12"/>
  <c r="Z24" i="12"/>
  <c r="AD24" i="12" s="1"/>
  <c r="AN24" i="12" s="1"/>
  <c r="Y24" i="12"/>
  <c r="AI23" i="12"/>
  <c r="H23" i="12" s="1"/>
  <c r="AH23" i="12"/>
  <c r="AG23" i="12"/>
  <c r="AE23" i="12"/>
  <c r="Z23" i="12"/>
  <c r="AD23" i="12" s="1"/>
  <c r="AN23" i="12" s="1"/>
  <c r="Y23" i="12"/>
  <c r="AC23" i="12" s="1"/>
  <c r="D23" i="12"/>
  <c r="AI22" i="12"/>
  <c r="AH22" i="12"/>
  <c r="AG22" i="12"/>
  <c r="Z22" i="12"/>
  <c r="AE22" i="12" s="1"/>
  <c r="Y22" i="12"/>
  <c r="AC22" i="12" s="1"/>
  <c r="H22" i="12"/>
  <c r="D22" i="12"/>
  <c r="AI21" i="12"/>
  <c r="H21" i="12" s="1"/>
  <c r="AH21" i="12"/>
  <c r="AG21" i="12"/>
  <c r="Z21" i="12"/>
  <c r="AD21" i="12" s="1"/>
  <c r="Y21" i="12"/>
  <c r="AC21" i="12" s="1"/>
  <c r="D21" i="12"/>
  <c r="AI20" i="12"/>
  <c r="AH20" i="12"/>
  <c r="AG20" i="12"/>
  <c r="Z20" i="12"/>
  <c r="AD20" i="12" s="1"/>
  <c r="Y20" i="12"/>
  <c r="AC20" i="12" s="1"/>
  <c r="H20" i="12"/>
  <c r="D20" i="12"/>
  <c r="AI19" i="12"/>
  <c r="H19" i="12" s="1"/>
  <c r="AH19" i="12"/>
  <c r="D19" i="12" s="1"/>
  <c r="AG19" i="12"/>
  <c r="Z19" i="12"/>
  <c r="AD19" i="12" s="1"/>
  <c r="AN19" i="12" s="1"/>
  <c r="Y19" i="12"/>
  <c r="AC19" i="12" s="1"/>
  <c r="AI18" i="12"/>
  <c r="H18" i="12" s="1"/>
  <c r="AH18" i="12"/>
  <c r="D18" i="12" s="1"/>
  <c r="AG18" i="12"/>
  <c r="Z18" i="12"/>
  <c r="AD18" i="12" s="1"/>
  <c r="Y18" i="12"/>
  <c r="AI17" i="12"/>
  <c r="H17" i="12" s="1"/>
  <c r="AH17" i="12"/>
  <c r="D17" i="12" s="1"/>
  <c r="AG17" i="12"/>
  <c r="Z17" i="12"/>
  <c r="AD17" i="12" s="1"/>
  <c r="AN17" i="12" s="1"/>
  <c r="Y17" i="12"/>
  <c r="AC17" i="12" s="1"/>
  <c r="AI16" i="12"/>
  <c r="H16" i="12" s="1"/>
  <c r="AH16" i="12"/>
  <c r="AG16" i="12"/>
  <c r="Z16" i="12"/>
  <c r="AE16" i="12" s="1"/>
  <c r="Y16" i="12"/>
  <c r="D16" i="12"/>
  <c r="Q6" i="12"/>
  <c r="N6" i="12"/>
  <c r="R5" i="12"/>
  <c r="Q5" i="12"/>
  <c r="AA25" i="12" l="1"/>
  <c r="T25" i="12" s="1"/>
  <c r="Q25" i="12" s="1"/>
  <c r="AE25" i="12"/>
  <c r="AB23" i="12"/>
  <c r="AF25" i="12"/>
  <c r="AA27" i="12"/>
  <c r="T27" i="12" s="1"/>
  <c r="AE17" i="12"/>
  <c r="AF23" i="12"/>
  <c r="AE27" i="12"/>
  <c r="AE21" i="12"/>
  <c r="AN20" i="12"/>
  <c r="AE19" i="12"/>
  <c r="AL19" i="12" s="1"/>
  <c r="AF16" i="12"/>
  <c r="AN18" i="12"/>
  <c r="AF17" i="12"/>
  <c r="AF19" i="12"/>
  <c r="AB16" i="12"/>
  <c r="AB17" i="12"/>
  <c r="AB19" i="12"/>
  <c r="AM19" i="12" s="1"/>
  <c r="AF21" i="12"/>
  <c r="AA21" i="12" s="1"/>
  <c r="AB21" i="12"/>
  <c r="N5" i="12"/>
  <c r="AK27" i="12"/>
  <c r="S25" i="12"/>
  <c r="AF26" i="12"/>
  <c r="AB26" i="12"/>
  <c r="AC16" i="12"/>
  <c r="AF18" i="12"/>
  <c r="AB18" i="12"/>
  <c r="AM23" i="12"/>
  <c r="AM25" i="12"/>
  <c r="AL17" i="12"/>
  <c r="AF20" i="12"/>
  <c r="AB20" i="12"/>
  <c r="AC26" i="12"/>
  <c r="AM27" i="12"/>
  <c r="AC18" i="12"/>
  <c r="AF22" i="12"/>
  <c r="AB22" i="12"/>
  <c r="AF24" i="12"/>
  <c r="AB24" i="12"/>
  <c r="AD22" i="12"/>
  <c r="AN22" i="12" s="1"/>
  <c r="AD26" i="12"/>
  <c r="AN26" i="12" s="1"/>
  <c r="AD16" i="12"/>
  <c r="AN16" i="12" s="1"/>
  <c r="AE18" i="12"/>
  <c r="AE20" i="12"/>
  <c r="AL21" i="12"/>
  <c r="AL23" i="12"/>
  <c r="AE24" i="12"/>
  <c r="AL25" i="12"/>
  <c r="AL27" i="12"/>
  <c r="S27" i="12" l="1"/>
  <c r="Q27" i="12" s="1"/>
  <c r="AK25" i="12"/>
  <c r="AA23" i="12"/>
  <c r="AM17" i="12"/>
  <c r="AA19" i="12"/>
  <c r="AA17" i="12"/>
  <c r="AA16" i="12"/>
  <c r="T16" i="12" s="1"/>
  <c r="AM21" i="12"/>
  <c r="AN21" i="12"/>
  <c r="AK21" i="12"/>
  <c r="P21" i="12" s="1"/>
  <c r="S21" i="12"/>
  <c r="T21" i="12"/>
  <c r="T19" i="12"/>
  <c r="AK19" i="12"/>
  <c r="S19" i="12"/>
  <c r="AM24" i="12"/>
  <c r="AA24" i="12"/>
  <c r="AL24" i="12"/>
  <c r="P25" i="12"/>
  <c r="AM18" i="12"/>
  <c r="AA18" i="12"/>
  <c r="AL18" i="12"/>
  <c r="AA22" i="12"/>
  <c r="AM22" i="12"/>
  <c r="AL22" i="12"/>
  <c r="AM16" i="12"/>
  <c r="U25" i="12"/>
  <c r="W25" i="12"/>
  <c r="G25" i="12" s="1"/>
  <c r="V25" i="12"/>
  <c r="R25" i="12"/>
  <c r="AM20" i="12"/>
  <c r="AA20" i="12"/>
  <c r="AL20" i="12"/>
  <c r="AL16" i="12"/>
  <c r="AA26" i="12"/>
  <c r="AM26" i="12"/>
  <c r="AL26" i="12"/>
  <c r="P27" i="12"/>
  <c r="P19" i="12"/>
  <c r="U27" i="12" l="1"/>
  <c r="W27" i="12"/>
  <c r="G27" i="12" s="1"/>
  <c r="V27" i="12"/>
  <c r="R27" i="12"/>
  <c r="S16" i="12"/>
  <c r="Q16" i="12" s="1"/>
  <c r="T23" i="12"/>
  <c r="Q23" i="12" s="1"/>
  <c r="U23" i="12" s="1"/>
  <c r="AK23" i="12"/>
  <c r="P23" i="12" s="1"/>
  <c r="S23" i="12"/>
  <c r="Q21" i="12"/>
  <c r="S17" i="12"/>
  <c r="AK17" i="12"/>
  <c r="P17" i="12" s="1"/>
  <c r="T17" i="12"/>
  <c r="Q17" i="12" s="1"/>
  <c r="W17" i="12" s="1"/>
  <c r="Q19" i="12"/>
  <c r="W19" i="12" s="1"/>
  <c r="AK20" i="12"/>
  <c r="P20" i="12" s="1"/>
  <c r="S20" i="12"/>
  <c r="T20" i="12"/>
  <c r="Q20" i="12" s="1"/>
  <c r="R17" i="12"/>
  <c r="AK24" i="12"/>
  <c r="P24" i="12" s="1"/>
  <c r="S24" i="12"/>
  <c r="T24" i="12"/>
  <c r="AK26" i="12"/>
  <c r="P26" i="12" s="1"/>
  <c r="S26" i="12"/>
  <c r="T26" i="12"/>
  <c r="AK18" i="12"/>
  <c r="P18" i="12" s="1"/>
  <c r="S18" i="12"/>
  <c r="T18" i="12"/>
  <c r="U21" i="12"/>
  <c r="W21" i="12"/>
  <c r="R21" i="12"/>
  <c r="V21" i="12"/>
  <c r="P16" i="12"/>
  <c r="AK22" i="12"/>
  <c r="P22" i="12" s="1"/>
  <c r="S22" i="12"/>
  <c r="S13" i="12" s="1"/>
  <c r="T22" i="12"/>
  <c r="R16" i="12" l="1"/>
  <c r="U16" i="12"/>
  <c r="W16" i="12"/>
  <c r="G16" i="12" s="1"/>
  <c r="V16" i="12"/>
  <c r="U17" i="12"/>
  <c r="R23" i="12"/>
  <c r="V23" i="12"/>
  <c r="W23" i="12"/>
  <c r="G23" i="12" s="1"/>
  <c r="Q18" i="12"/>
  <c r="U18" i="12" s="1"/>
  <c r="Q24" i="12"/>
  <c r="V24" i="12" s="1"/>
  <c r="R19" i="12"/>
  <c r="V17" i="12"/>
  <c r="G17" i="12" s="1"/>
  <c r="V19" i="12"/>
  <c r="G21" i="12"/>
  <c r="U19" i="12"/>
  <c r="G19" i="12" s="1"/>
  <c r="V18" i="12"/>
  <c r="R18" i="12"/>
  <c r="W20" i="12"/>
  <c r="V20" i="12"/>
  <c r="R20" i="12"/>
  <c r="U20" i="12"/>
  <c r="W24" i="12"/>
  <c r="G24" i="12" s="1"/>
  <c r="R24" i="12"/>
  <c r="U24" i="12"/>
  <c r="Q22" i="12"/>
  <c r="Q13" i="12" s="1"/>
  <c r="P15" i="12"/>
  <c r="Q26" i="12"/>
  <c r="W18" i="12" l="1"/>
  <c r="G18" i="12" s="1"/>
  <c r="G20" i="12"/>
  <c r="W22" i="12"/>
  <c r="U22" i="12"/>
  <c r="V22" i="12"/>
  <c r="R22" i="12"/>
  <c r="W26" i="12"/>
  <c r="G26" i="12" s="1"/>
  <c r="U26" i="12"/>
  <c r="V26" i="12"/>
  <c r="R26" i="12"/>
  <c r="R13" i="12" l="1"/>
  <c r="T13" i="12" s="1"/>
  <c r="G22" i="12"/>
  <c r="V13" i="12"/>
  <c r="U13" i="12"/>
  <c r="K5" i="12" s="1"/>
  <c r="W13" i="12"/>
  <c r="C1" i="5" l="1"/>
  <c r="B2" i="9" l="1"/>
  <c r="C2" i="13"/>
  <c r="C2" i="12"/>
  <c r="C3" i="5" l="1"/>
  <c r="A4" i="5"/>
  <c r="C4" i="5" s="1"/>
</calcChain>
</file>

<file path=xl/sharedStrings.xml><?xml version="1.0" encoding="utf-8"?>
<sst xmlns="http://schemas.openxmlformats.org/spreadsheetml/2006/main" count="169" uniqueCount="99">
  <si>
    <t>日数</t>
    <rPh sb="0" eb="2">
      <t>ニッスウ</t>
    </rPh>
    <phoneticPr fontId="3"/>
  </si>
  <si>
    <t>始(仮)</t>
    <rPh sb="0" eb="1">
      <t>ハジ</t>
    </rPh>
    <rPh sb="2" eb="3">
      <t>カリ</t>
    </rPh>
    <phoneticPr fontId="3"/>
  </si>
  <si>
    <t>終(仮)</t>
    <rPh sb="0" eb="1">
      <t>オ</t>
    </rPh>
    <rPh sb="2" eb="3">
      <t>カリ</t>
    </rPh>
    <phoneticPr fontId="3"/>
  </si>
  <si>
    <t>年数</t>
    <rPh sb="0" eb="2">
      <t>ネンスウ</t>
    </rPh>
    <phoneticPr fontId="3"/>
  </si>
  <si>
    <t>月数</t>
    <rPh sb="0" eb="2">
      <t>ツキスウ</t>
    </rPh>
    <phoneticPr fontId="3"/>
  </si>
  <si>
    <t>自</t>
    <rPh sb="0" eb="1">
      <t>ジ</t>
    </rPh>
    <phoneticPr fontId="3"/>
  </si>
  <si>
    <t>至</t>
    <rPh sb="0" eb="1">
      <t>イタ</t>
    </rPh>
    <phoneticPr fontId="3"/>
  </si>
  <si>
    <t>ふりがな　　　</t>
  </si>
  <si>
    <t>実日数</t>
    <rPh sb="0" eb="1">
      <t>ジツ</t>
    </rPh>
    <rPh sb="1" eb="3">
      <t>ニッスウ</t>
    </rPh>
    <phoneticPr fontId="3"/>
  </si>
  <si>
    <t>基準日</t>
    <rPh sb="0" eb="3">
      <t>キジュンビ</t>
    </rPh>
    <phoneticPr fontId="3"/>
  </si>
  <si>
    <t>年前</t>
    <rPh sb="0" eb="1">
      <t>ネン</t>
    </rPh>
    <rPh sb="1" eb="2">
      <t>マエ</t>
    </rPh>
    <phoneticPr fontId="3"/>
  </si>
  <si>
    <t>除外理由</t>
    <rPh sb="0" eb="2">
      <t>ジョガイ</t>
    </rPh>
    <rPh sb="2" eb="4">
      <t>リユウ</t>
    </rPh>
    <phoneticPr fontId="3"/>
  </si>
  <si>
    <t>自 入力</t>
    <rPh sb="0" eb="1">
      <t>ジ</t>
    </rPh>
    <rPh sb="2" eb="4">
      <t>ニュウリョク</t>
    </rPh>
    <phoneticPr fontId="3"/>
  </si>
  <si>
    <t>自　日付</t>
    <rPh sb="0" eb="1">
      <t>ジ</t>
    </rPh>
    <rPh sb="2" eb="4">
      <t>ヒヅケ</t>
    </rPh>
    <phoneticPr fontId="3"/>
  </si>
  <si>
    <t>至 入力</t>
    <rPh sb="0" eb="1">
      <t>イタ</t>
    </rPh>
    <rPh sb="2" eb="4">
      <t>ニュウリョク</t>
    </rPh>
    <phoneticPr fontId="3"/>
  </si>
  <si>
    <t>至　日付</t>
    <rPh sb="0" eb="1">
      <t>イタ</t>
    </rPh>
    <rPh sb="2" eb="4">
      <t>ヒヅケ</t>
    </rPh>
    <phoneticPr fontId="3"/>
  </si>
  <si>
    <t>日付</t>
    <rPh sb="0" eb="2">
      <t>ヒヅケ</t>
    </rPh>
    <phoneticPr fontId="3"/>
  </si>
  <si>
    <t>至</t>
    <rPh sb="0" eb="1">
      <t>イタル</t>
    </rPh>
    <phoneticPr fontId="3"/>
  </si>
  <si>
    <t>休暇・休職等</t>
    <rPh sb="0" eb="2">
      <t>キュウカ</t>
    </rPh>
    <rPh sb="3" eb="5">
      <t>キュウショク</t>
    </rPh>
    <rPh sb="5" eb="6">
      <t>トウ</t>
    </rPh>
    <phoneticPr fontId="3"/>
  </si>
  <si>
    <t>休暇等の▲</t>
    <rPh sb="0" eb="2">
      <t>キュウカ</t>
    </rPh>
    <rPh sb="2" eb="3">
      <t>トウ</t>
    </rPh>
    <phoneticPr fontId="3"/>
  </si>
  <si>
    <t>（</t>
    <phoneticPr fontId="3"/>
  </si>
  <si>
    <t>）</t>
    <phoneticPr fontId="3"/>
  </si>
  <si>
    <t>年 　月　</t>
    <rPh sb="0" eb="1">
      <t>ネン</t>
    </rPh>
    <rPh sb="3" eb="4">
      <t>ツキ</t>
    </rPh>
    <phoneticPr fontId="3"/>
  </si>
  <si>
    <t>施設・事業所名　職名 等　(休暇）</t>
    <phoneticPr fontId="3"/>
  </si>
  <si>
    <t>日付の連続</t>
    <rPh sb="0" eb="2">
      <t>ヒヅケ</t>
    </rPh>
    <rPh sb="3" eb="5">
      <t>レンゾク</t>
    </rPh>
    <phoneticPr fontId="3"/>
  </si>
  <si>
    <t>日付が不正</t>
    <rPh sb="0" eb="2">
      <t>ヒヅケ</t>
    </rPh>
    <rPh sb="3" eb="5">
      <t>フセイ</t>
    </rPh>
    <phoneticPr fontId="3"/>
  </si>
  <si>
    <t>日付が逆転</t>
    <rPh sb="0" eb="2">
      <t>ヒヅケ</t>
    </rPh>
    <rPh sb="3" eb="5">
      <t>ギャクテン</t>
    </rPh>
    <phoneticPr fontId="3"/>
  </si>
  <si>
    <t>終わりは現在</t>
    <rPh sb="0" eb="1">
      <t>オ</t>
    </rPh>
    <rPh sb="4" eb="6">
      <t>ゲンザイ</t>
    </rPh>
    <phoneticPr fontId="3"/>
  </si>
  <si>
    <t>自&lt;=至</t>
    <rPh sb="0" eb="1">
      <t>ジ</t>
    </rPh>
    <rPh sb="3" eb="4">
      <t>イタル</t>
    </rPh>
    <phoneticPr fontId="3"/>
  </si>
  <si>
    <t>(様式1)</t>
    <rPh sb="1" eb="3">
      <t>ヨウシキ</t>
    </rPh>
    <phoneticPr fontId="3"/>
  </si>
  <si>
    <t>推薦書（様式１）</t>
  </si>
  <si>
    <t>推薦書（様式１）入力例</t>
  </si>
  <si>
    <t>提出物</t>
    <rPh sb="0" eb="2">
      <t>テイシュツ</t>
    </rPh>
    <rPh sb="2" eb="3">
      <t>ブツ</t>
    </rPh>
    <phoneticPr fontId="3"/>
  </si>
  <si>
    <t>・推薦一覧（様式２）のexcelファイル</t>
    <rPh sb="1" eb="3">
      <t>スイセン</t>
    </rPh>
    <rPh sb="3" eb="5">
      <t>イチラン</t>
    </rPh>
    <rPh sb="6" eb="8">
      <t>ヨウシキ</t>
    </rPh>
    <phoneticPr fontId="3"/>
  </si>
  <si>
    <t>入力フォーマットシートは、次の２つがあります。どちらかご都合の良いシートをご使用ください。</t>
    <rPh sb="0" eb="2">
      <t>ニュウリョク</t>
    </rPh>
    <rPh sb="13" eb="14">
      <t>ツギ</t>
    </rPh>
    <rPh sb="28" eb="30">
      <t>ツゴウ</t>
    </rPh>
    <rPh sb="31" eb="32">
      <t>ヨ</t>
    </rPh>
    <rPh sb="38" eb="40">
      <t>シヨウ</t>
    </rPh>
    <phoneticPr fontId="3"/>
  </si>
  <si>
    <t>①　勤続年数等 自動計算シート</t>
    <rPh sb="2" eb="4">
      <t>キンゾク</t>
    </rPh>
    <rPh sb="4" eb="6">
      <t>ネンスウ</t>
    </rPh>
    <rPh sb="6" eb="7">
      <t>トウ</t>
    </rPh>
    <rPh sb="8" eb="10">
      <t>ジドウ</t>
    </rPh>
    <rPh sb="10" eb="12">
      <t>ケイサン</t>
    </rPh>
    <phoneticPr fontId="3"/>
  </si>
  <si>
    <t>注意事項</t>
    <rPh sb="0" eb="2">
      <t>チュウイ</t>
    </rPh>
    <rPh sb="2" eb="4">
      <t>ジコウ</t>
    </rPh>
    <phoneticPr fontId="3"/>
  </si>
  <si>
    <t>　なるべく「シート保護」を解除しないでお使いください。</t>
    <rPh sb="9" eb="11">
      <t>ホゴ</t>
    </rPh>
    <rPh sb="13" eb="15">
      <t>カイジョ</t>
    </rPh>
    <rPh sb="20" eb="21">
      <t>ツカ</t>
    </rPh>
    <phoneticPr fontId="3"/>
  </si>
  <si>
    <t>・入力シートは、入力可能なセルのみにカーソルが移動するよう設定されています。</t>
    <rPh sb="1" eb="3">
      <t>ニュウリョク</t>
    </rPh>
    <rPh sb="8" eb="10">
      <t>ニュウリョク</t>
    </rPh>
    <rPh sb="10" eb="12">
      <t>カノウ</t>
    </rPh>
    <rPh sb="23" eb="25">
      <t>イドウ</t>
    </rPh>
    <rPh sb="29" eb="31">
      <t>セッテイ</t>
    </rPh>
    <phoneticPr fontId="3"/>
  </si>
  <si>
    <t>・印刷の際に１ページに収まらない場合は、余白を調整してください。</t>
    <rPh sb="1" eb="3">
      <t>インサツ</t>
    </rPh>
    <rPh sb="4" eb="5">
      <t>サイ</t>
    </rPh>
    <rPh sb="11" eb="12">
      <t>オサ</t>
    </rPh>
    <rPh sb="16" eb="18">
      <t>バアイ</t>
    </rPh>
    <rPh sb="20" eb="22">
      <t>ヨハク</t>
    </rPh>
    <rPh sb="23" eb="25">
      <t>チョウセイ</t>
    </rPh>
    <phoneticPr fontId="3"/>
  </si>
  <si>
    <t>・・・　このシートに入力してください</t>
    <rPh sb="10" eb="12">
      <t>ニュウリョク</t>
    </rPh>
    <phoneticPr fontId="3"/>
  </si>
  <si>
    <t>・・・　勤続年数等の入力が必要です</t>
    <rPh sb="4" eb="6">
      <t>キンゾク</t>
    </rPh>
    <rPh sb="6" eb="8">
      <t>ネンスウ</t>
    </rPh>
    <rPh sb="8" eb="9">
      <t>トウ</t>
    </rPh>
    <rPh sb="10" eb="12">
      <t>ニュウリョク</t>
    </rPh>
    <rPh sb="13" eb="15">
      <t>ヒツヨウ</t>
    </rPh>
    <phoneticPr fontId="3"/>
  </si>
  <si>
    <t>・2人以上の方の入力は、入力用シートをコピーし追加するか、このファイルごとコピーし複製してください。</t>
    <rPh sb="1" eb="3">
      <t>フタリ</t>
    </rPh>
    <rPh sb="3" eb="5">
      <t>イジョウ</t>
    </rPh>
    <rPh sb="6" eb="7">
      <t>カタ</t>
    </rPh>
    <rPh sb="8" eb="10">
      <t>ニュウリョク</t>
    </rPh>
    <rPh sb="12" eb="14">
      <t>ニュウリョク</t>
    </rPh>
    <rPh sb="14" eb="15">
      <t>ヨウ</t>
    </rPh>
    <rPh sb="23" eb="25">
      <t>ツイカ</t>
    </rPh>
    <rPh sb="41" eb="43">
      <t>フクセイ</t>
    </rPh>
    <phoneticPr fontId="3"/>
  </si>
  <si>
    <t>鳥取県老人福祉施設協議会</t>
  </si>
  <si>
    <t>島根県老人福祉施設協議会</t>
  </si>
  <si>
    <t>岡山県老人福祉施設協議会</t>
  </si>
  <si>
    <t>広島県老人福祉施設連盟</t>
  </si>
  <si>
    <t>広島市老人福祉施設連盟</t>
  </si>
  <si>
    <t>山口県老人福祉施設協議会</t>
  </si>
  <si>
    <t>＊選択してください</t>
    <rPh sb="1" eb="3">
      <t>センタク</t>
    </rPh>
    <phoneticPr fontId="3"/>
  </si>
  <si>
    <t>2. 勤続年数</t>
    <rPh sb="3" eb="5">
      <t>キンゾク</t>
    </rPh>
    <rPh sb="5" eb="7">
      <t>ネンスウ</t>
    </rPh>
    <phoneticPr fontId="3"/>
  </si>
  <si>
    <t>1.</t>
    <phoneticPr fontId="3"/>
  </si>
  <si>
    <t>3.</t>
    <phoneticPr fontId="3"/>
  </si>
  <si>
    <t>ふりがな</t>
    <phoneticPr fontId="3"/>
  </si>
  <si>
    <t>法人名</t>
    <rPh sb="0" eb="2">
      <t>ホウジン</t>
    </rPh>
    <rPh sb="2" eb="3">
      <t>ナ</t>
    </rPh>
    <phoneticPr fontId="3"/>
  </si>
  <si>
    <t>施設名</t>
    <rPh sb="0" eb="2">
      <t>シセツ</t>
    </rPh>
    <rPh sb="2" eb="3">
      <t>メイ</t>
    </rPh>
    <phoneticPr fontId="3"/>
  </si>
  <si>
    <t>4.</t>
    <phoneticPr fontId="3"/>
  </si>
  <si>
    <t>所在地</t>
    <rPh sb="0" eb="3">
      <t>ショザイチ</t>
    </rPh>
    <phoneticPr fontId="3"/>
  </si>
  <si>
    <t>5.</t>
    <phoneticPr fontId="3"/>
  </si>
  <si>
    <t>〒</t>
    <phoneticPr fontId="3"/>
  </si>
  <si>
    <t>6.</t>
    <phoneticPr fontId="3"/>
  </si>
  <si>
    <t>代表者名</t>
    <rPh sb="0" eb="3">
      <t>ダイヒョウシャ</t>
    </rPh>
    <rPh sb="3" eb="4">
      <t>メイ</t>
    </rPh>
    <phoneticPr fontId="3"/>
  </si>
  <si>
    <t>7.</t>
    <phoneticPr fontId="3"/>
  </si>
  <si>
    <t>8.</t>
    <phoneticPr fontId="3"/>
  </si>
  <si>
    <t>9.</t>
    <phoneticPr fontId="3"/>
  </si>
  <si>
    <t>受賞歴</t>
    <rPh sb="0" eb="2">
      <t>ジュショウ</t>
    </rPh>
    <rPh sb="2" eb="3">
      <t>レキ</t>
    </rPh>
    <phoneticPr fontId="3"/>
  </si>
  <si>
    <t>功績の概要</t>
    <rPh sb="0" eb="2">
      <t>コウセキ</t>
    </rPh>
    <rPh sb="3" eb="5">
      <t>ガイヨウ</t>
    </rPh>
    <phoneticPr fontId="3"/>
  </si>
  <si>
    <t>経歴の概要</t>
    <phoneticPr fontId="3"/>
  </si>
  <si>
    <t>氏名</t>
    <rPh sb="0" eb="2">
      <t>シメイ</t>
    </rPh>
    <phoneticPr fontId="6"/>
  </si>
  <si>
    <t>職名</t>
    <rPh sb="0" eb="2">
      <t>ショクメイ</t>
    </rPh>
    <phoneticPr fontId="3"/>
  </si>
  <si>
    <t>非表示列</t>
    <rPh sb="0" eb="3">
      <t>ヒヒョウジ</t>
    </rPh>
    <rPh sb="3" eb="4">
      <t>レツ</t>
    </rPh>
    <phoneticPr fontId="3"/>
  </si>
  <si>
    <t>中国地区老施協会長表彰、全国老施協「感謝」または「表彰」の受賞</t>
    <rPh sb="0" eb="7">
      <t>チュウゴクチクロウシキョウ</t>
    </rPh>
    <rPh sb="7" eb="9">
      <t>カイチョウ</t>
    </rPh>
    <rPh sb="9" eb="11">
      <t>ヒョウショウ</t>
    </rPh>
    <rPh sb="12" eb="17">
      <t>ゼンコクロウシキョウ</t>
    </rPh>
    <rPh sb="18" eb="20">
      <t>カンシャ</t>
    </rPh>
    <rPh sb="25" eb="27">
      <t>ヒョウショウ</t>
    </rPh>
    <rPh sb="29" eb="31">
      <t>ジュショウ</t>
    </rPh>
    <phoneticPr fontId="3"/>
  </si>
  <si>
    <t>ちゅうごく　はなこ</t>
    <phoneticPr fontId="3"/>
  </si>
  <si>
    <t>中国　花子</t>
    <phoneticPr fontId="3"/>
  </si>
  <si>
    <t>主任介護士</t>
    <rPh sb="2" eb="5">
      <t>カイゴシ</t>
    </rPh>
    <phoneticPr fontId="3"/>
  </si>
  <si>
    <t>しゃかいふくしほうじん　にこにこ</t>
    <phoneticPr fontId="3"/>
  </si>
  <si>
    <t>社会福祉法人　にこにこ</t>
    <phoneticPr fontId="3"/>
  </si>
  <si>
    <t>とくべつようごろうじんほーむ　にこにこえん</t>
    <phoneticPr fontId="3"/>
  </si>
  <si>
    <t>特別養護老人ホーム　にこにこ園</t>
    <phoneticPr fontId="3"/>
  </si>
  <si>
    <t>123-4567</t>
    <phoneticPr fontId="3"/>
  </si>
  <si>
    <t>施設長　笑顔太郎</t>
    <phoneticPr fontId="3"/>
  </si>
  <si>
    <t>現在</t>
    <rPh sb="0" eb="2">
      <t>ゲンザイ</t>
    </rPh>
    <phoneticPr fontId="2"/>
  </si>
  <si>
    <t>育児休暇</t>
    <rPh sb="0" eb="2">
      <t>イクジ</t>
    </rPh>
    <rPh sb="2" eb="4">
      <t>キュウカ</t>
    </rPh>
    <phoneticPr fontId="2"/>
  </si>
  <si>
    <t>障がい者支援施設 ○○○○</t>
    <rPh sb="0" eb="1">
      <t>ショウ</t>
    </rPh>
    <rPh sb="3" eb="4">
      <t>シャ</t>
    </rPh>
    <rPh sb="4" eb="6">
      <t>シエン</t>
    </rPh>
    <rPh sb="6" eb="8">
      <t>シセツ</t>
    </rPh>
    <phoneticPr fontId="2"/>
  </si>
  <si>
    <t>デイサービスセンター　〇〇〇〇〇</t>
  </si>
  <si>
    <t>介護老人福祉施設　〇〇〇〇〇　介護士</t>
    <rPh sb="15" eb="17">
      <t>カイゴ</t>
    </rPh>
    <rPh sb="17" eb="18">
      <t>シ</t>
    </rPh>
    <phoneticPr fontId="2"/>
  </si>
  <si>
    <t>介護老人福祉施設　〇〇〇〇〇　主任介護士</t>
    <rPh sb="15" eb="17">
      <t>シュニン</t>
    </rPh>
    <rPh sb="17" eb="20">
      <t>カイゴシ</t>
    </rPh>
    <phoneticPr fontId="3"/>
  </si>
  <si>
    <t>特別養護老人ホーム　〇〇〇〇〇〇　主任介護士</t>
    <phoneticPr fontId="3"/>
  </si>
  <si>
    <t>介護福祉士及び介護支援専門員の資格を有し、資質向上に努めている。
介護経験を活かした丁寧な利用者支援、専門的なケアを実施し、ご利用者・ご家族からも信頼が厚い。
また後輩職員へのきめ細やかな指導、上席と若手職員とのパイプ役となり、円滑な業務の遂行に欠くことが出来ない存在である。</t>
    <phoneticPr fontId="3"/>
  </si>
  <si>
    <t>対象外</t>
    <rPh sb="0" eb="2">
      <t>タイショウ</t>
    </rPh>
    <rPh sb="2" eb="3">
      <t>ガイ</t>
    </rPh>
    <phoneticPr fontId="3"/>
  </si>
  <si>
    <t>○○市○○町123-456</t>
    <phoneticPr fontId="3"/>
  </si>
  <si>
    <t>このファイルは、中国地区老人福祉施設協議会表彰候補者 推薦書の入力用フォーマットです。</t>
    <rPh sb="27" eb="29">
      <t>スイセン</t>
    </rPh>
    <rPh sb="29" eb="30">
      <t>ショ</t>
    </rPh>
    <rPh sb="31" eb="33">
      <t>ニュウリョク</t>
    </rPh>
    <rPh sb="33" eb="34">
      <t>ヨウ</t>
    </rPh>
    <phoneticPr fontId="3"/>
  </si>
  <si>
    <t>このファイルのシートに、必要事項を入力後提出してください。</t>
    <rPh sb="12" eb="14">
      <t>ヒツヨウ</t>
    </rPh>
    <rPh sb="14" eb="16">
      <t>ジコウ</t>
    </rPh>
    <rPh sb="17" eb="19">
      <t>ニュウリョク</t>
    </rPh>
    <rPh sb="19" eb="20">
      <t>ゴ</t>
    </rPh>
    <rPh sb="20" eb="22">
      <t>テイシュツ</t>
    </rPh>
    <phoneticPr fontId="3"/>
  </si>
  <si>
    <t>推薦書（様式１）自由入力</t>
  </si>
  <si>
    <t>・・・　入力の例および入力項目の説明です　参考にしてください</t>
    <rPh sb="4" eb="6">
      <t>ニュウリョク</t>
    </rPh>
    <rPh sb="7" eb="8">
      <t>レイ</t>
    </rPh>
    <rPh sb="21" eb="23">
      <t>サンコウ</t>
    </rPh>
    <phoneticPr fontId="3"/>
  </si>
  <si>
    <t>②　事由入力シート（従来型）</t>
    <rPh sb="2" eb="4">
      <t>ジユウ</t>
    </rPh>
    <rPh sb="4" eb="6">
      <t>ニュウリョク</t>
    </rPh>
    <rPh sb="10" eb="12">
      <t>ジュウライ</t>
    </rPh>
    <rPh sb="12" eb="13">
      <t>カタ</t>
    </rPh>
    <phoneticPr fontId="3"/>
  </si>
  <si>
    <t>・自動計算のシートで不都合があれば、自由入力シートをお使いください。</t>
    <rPh sb="1" eb="3">
      <t>ジドウ</t>
    </rPh>
    <rPh sb="3" eb="5">
      <t>ケイサン</t>
    </rPh>
    <rPh sb="10" eb="13">
      <t>フツゴウ</t>
    </rPh>
    <rPh sb="18" eb="20">
      <t>ジユウ</t>
    </rPh>
    <rPh sb="20" eb="22">
      <t>ニュウリョク</t>
    </rPh>
    <rPh sb="27" eb="28">
      <t>ツカ</t>
    </rPh>
    <phoneticPr fontId="3"/>
  </si>
  <si>
    <r>
      <t>・推薦書（様式１）のexcelファイ（このファイル）　提出時は、</t>
    </r>
    <r>
      <rPr>
        <sz val="11"/>
        <color rgb="FFFF0000"/>
        <rFont val="Meiryo UI"/>
        <family val="3"/>
        <charset val="128"/>
      </rPr>
      <t>ファイル名の【】内を変更</t>
    </r>
    <r>
      <rPr>
        <sz val="11"/>
        <color theme="1"/>
        <rFont val="Meiryo UI"/>
        <family val="2"/>
        <charset val="128"/>
      </rPr>
      <t>してください</t>
    </r>
    <rPh sb="1" eb="3">
      <t>スイセン</t>
    </rPh>
    <rPh sb="3" eb="4">
      <t>ショ</t>
    </rPh>
    <rPh sb="5" eb="7">
      <t>ヨウシキ</t>
    </rPh>
    <rPh sb="27" eb="30">
      <t>テイシュツジ</t>
    </rPh>
    <rPh sb="36" eb="37">
      <t>メイ</t>
    </rPh>
    <rPh sb="40" eb="41">
      <t>ナイ</t>
    </rPh>
    <rPh sb="42" eb="44">
      <t>ヘンコウ</t>
    </rPh>
    <phoneticPr fontId="3"/>
  </si>
  <si>
    <t>ふりがな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</si>
</sst>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\.dd;@"/>
    <numFmt numFmtId="177" formatCode="0_ ;[Red]\-0\ ;"/>
    <numFmt numFmtId="178" formatCode="[$-411]ggge&quot;年&quot;m&quot;月&quot;d&quot;日&quot;;@"/>
    <numFmt numFmtId="179" formatCode="&quot;（&quot;\ #0\ &quot;才）&quot;"/>
  </numFmts>
  <fonts count="17" x14ac:knownFonts="1">
    <font>
      <sz val="11"/>
      <color theme="1"/>
      <name val="Meiryo UI"/>
      <family val="2"/>
      <charset val="128"/>
    </font>
    <font>
      <sz val="10"/>
      <color theme="1"/>
      <name val="Meiryo UI"/>
      <family val="2"/>
      <charset val="128"/>
    </font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b/>
      <sz val="11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1"/>
      <color rgb="FFFF0000"/>
      <name val="Meiryo UI"/>
      <family val="2"/>
      <charset val="128"/>
    </font>
    <font>
      <sz val="18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4"/>
      <color theme="1"/>
      <name val="Meiryo UI"/>
      <family val="2"/>
      <charset val="128"/>
    </font>
    <font>
      <sz val="16"/>
      <color theme="1"/>
      <name val="Meiryo UI"/>
      <family val="2"/>
      <charset val="128"/>
    </font>
    <font>
      <u/>
      <sz val="11"/>
      <color theme="10"/>
      <name val="Meiryo UI"/>
      <family val="2"/>
      <charset val="128"/>
    </font>
    <font>
      <sz val="16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rgb="FFFF000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/>
    <xf numFmtId="0" fontId="13" fillId="0" borderId="0" applyNumberFormat="0" applyFill="0" applyBorder="0" applyAlignment="0" applyProtection="0">
      <alignment vertical="center"/>
    </xf>
  </cellStyleXfs>
  <cellXfs count="157">
    <xf numFmtId="0" fontId="0" fillId="0" borderId="0" xfId="0">
      <alignment vertical="center"/>
    </xf>
    <xf numFmtId="0" fontId="0" fillId="0" borderId="0" xfId="0" applyProtection="1">
      <alignment vertical="center"/>
      <protection hidden="1"/>
    </xf>
    <xf numFmtId="178" fontId="0" fillId="0" borderId="0" xfId="0" applyNumberFormat="1" applyProtection="1">
      <alignment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12" fillId="0" borderId="0" xfId="0" applyFont="1" applyAlignment="1" applyProtection="1">
      <alignment horizontal="left" vertical="center" indent="2"/>
      <protection hidden="1"/>
    </xf>
    <xf numFmtId="0" fontId="11" fillId="0" borderId="0" xfId="0" applyFont="1" applyProtection="1">
      <alignment vertical="center"/>
      <protection hidden="1"/>
    </xf>
    <xf numFmtId="178" fontId="0" fillId="0" borderId="0" xfId="0" applyNumberFormat="1" applyAlignment="1" applyProtection="1">
      <alignment horizontal="left" vertical="center"/>
      <protection hidden="1"/>
    </xf>
    <xf numFmtId="0" fontId="0" fillId="2" borderId="1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 applyProtection="1">
      <alignment horizontal="center" vertical="center"/>
      <protection hidden="1"/>
    </xf>
    <xf numFmtId="0" fontId="4" fillId="2" borderId="5" xfId="0" applyFont="1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 applyProtection="1">
      <alignment horizontal="center" vertical="center"/>
      <protection hidden="1"/>
    </xf>
    <xf numFmtId="177" fontId="0" fillId="0" borderId="1" xfId="0" applyNumberFormat="1" applyBorder="1" applyProtection="1">
      <alignment vertical="center"/>
      <protection hidden="1"/>
    </xf>
    <xf numFmtId="14" fontId="0" fillId="0" borderId="1" xfId="0" applyNumberFormat="1" applyBorder="1" applyProtection="1">
      <alignment vertical="center"/>
      <protection hidden="1"/>
    </xf>
    <xf numFmtId="14" fontId="0" fillId="0" borderId="2" xfId="0" applyNumberFormat="1" applyBorder="1" applyProtection="1">
      <alignment vertical="center"/>
      <protection hidden="1"/>
    </xf>
    <xf numFmtId="0" fontId="4" fillId="0" borderId="6" xfId="0" applyFont="1" applyBorder="1" applyProtection="1">
      <alignment vertical="center"/>
      <protection hidden="1"/>
    </xf>
    <xf numFmtId="0" fontId="4" fillId="0" borderId="7" xfId="0" applyFont="1" applyBorder="1" applyProtection="1">
      <alignment vertical="center"/>
      <protection hidden="1"/>
    </xf>
    <xf numFmtId="0" fontId="0" fillId="0" borderId="3" xfId="0" applyBorder="1" applyProtection="1">
      <alignment vertical="center"/>
      <protection hidden="1"/>
    </xf>
    <xf numFmtId="14" fontId="0" fillId="0" borderId="0" xfId="0" applyNumberFormat="1" applyProtection="1">
      <alignment vertical="center"/>
      <protection hidden="1"/>
    </xf>
    <xf numFmtId="0" fontId="0" fillId="0" borderId="10" xfId="0" applyBorder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0" fillId="5" borderId="1" xfId="0" applyFill="1" applyBorder="1" applyAlignment="1" applyProtection="1">
      <alignment horizontal="left" vertical="center"/>
      <protection hidden="1"/>
    </xf>
    <xf numFmtId="0" fontId="8" fillId="0" borderId="0" xfId="0" applyFont="1" applyProtection="1">
      <alignment vertical="center"/>
      <protection hidden="1"/>
    </xf>
    <xf numFmtId="0" fontId="0" fillId="3" borderId="1" xfId="0" applyFill="1" applyBorder="1" applyAlignment="1" applyProtection="1">
      <alignment horizontal="center" vertical="center"/>
      <protection hidden="1"/>
    </xf>
    <xf numFmtId="0" fontId="0" fillId="3" borderId="16" xfId="0" applyFill="1" applyBorder="1" applyAlignment="1" applyProtection="1">
      <alignment horizontal="center" vertical="center"/>
      <protection hidden="1"/>
    </xf>
    <xf numFmtId="0" fontId="0" fillId="3" borderId="0" xfId="0" applyFill="1" applyAlignment="1" applyProtection="1">
      <alignment horizontal="center" vertical="center"/>
      <protection hidden="1"/>
    </xf>
    <xf numFmtId="0" fontId="0" fillId="0" borderId="16" xfId="0" applyBorder="1" applyAlignment="1" applyProtection="1">
      <alignment horizontal="right" vertical="center"/>
      <protection hidden="1"/>
    </xf>
    <xf numFmtId="177" fontId="0" fillId="4" borderId="1" xfId="0" applyNumberFormat="1" applyFill="1" applyBorder="1" applyProtection="1">
      <alignment vertical="center"/>
      <protection hidden="1"/>
    </xf>
    <xf numFmtId="14" fontId="0" fillId="4" borderId="1" xfId="0" applyNumberFormat="1" applyFill="1" applyBorder="1" applyProtection="1">
      <alignment vertical="center"/>
      <protection hidden="1"/>
    </xf>
    <xf numFmtId="0" fontId="0" fillId="4" borderId="1" xfId="0" applyFill="1" applyBorder="1" applyProtection="1">
      <alignment vertical="center"/>
      <protection hidden="1"/>
    </xf>
    <xf numFmtId="176" fontId="0" fillId="0" borderId="0" xfId="0" applyNumberFormat="1" applyProtection="1">
      <alignment vertical="center"/>
      <protection hidden="1"/>
    </xf>
    <xf numFmtId="14" fontId="0" fillId="0" borderId="0" xfId="0" applyNumberFormat="1">
      <alignment vertical="center"/>
    </xf>
    <xf numFmtId="0" fontId="0" fillId="0" borderId="17" xfId="0" applyBorder="1" applyAlignment="1" applyProtection="1">
      <alignment horizontal="right" vertical="center" shrinkToFit="1"/>
      <protection hidden="1"/>
    </xf>
    <xf numFmtId="0" fontId="0" fillId="0" borderId="17" xfId="0" applyBorder="1" applyAlignment="1" applyProtection="1">
      <alignment horizontal="left" vertical="center"/>
      <protection hidden="1"/>
    </xf>
    <xf numFmtId="0" fontId="0" fillId="0" borderId="19" xfId="0" applyBorder="1" applyAlignment="1" applyProtection="1">
      <alignment horizontal="right" vertical="center" shrinkToFit="1"/>
      <protection hidden="1"/>
    </xf>
    <xf numFmtId="0" fontId="0" fillId="0" borderId="19" xfId="0" applyBorder="1" applyAlignment="1" applyProtection="1">
      <alignment horizontal="left" vertical="center"/>
      <protection hidden="1"/>
    </xf>
    <xf numFmtId="178" fontId="0" fillId="6" borderId="17" xfId="0" applyNumberFormat="1" applyFill="1" applyBorder="1" applyAlignment="1" applyProtection="1">
      <alignment horizontal="center" vertical="center" shrinkToFit="1"/>
      <protection locked="0"/>
    </xf>
    <xf numFmtId="178" fontId="0" fillId="6" borderId="19" xfId="0" applyNumberFormat="1" applyFill="1" applyBorder="1" applyAlignment="1" applyProtection="1">
      <alignment horizontal="center" vertical="center" shrinkToFit="1"/>
      <protection locked="0"/>
    </xf>
    <xf numFmtId="0" fontId="0" fillId="4" borderId="0" xfId="0" applyFill="1">
      <alignment vertical="center"/>
    </xf>
    <xf numFmtId="14" fontId="0" fillId="4" borderId="0" xfId="0" applyNumberFormat="1" applyFill="1">
      <alignment vertical="center"/>
    </xf>
    <xf numFmtId="14" fontId="0" fillId="0" borderId="21" xfId="0" applyNumberFormat="1" applyBorder="1" applyProtection="1">
      <alignment vertical="center"/>
      <protection locked="0"/>
    </xf>
    <xf numFmtId="0" fontId="0" fillId="0" borderId="22" xfId="0" applyBorder="1" applyProtection="1">
      <alignment vertical="center"/>
      <protection locked="0"/>
    </xf>
    <xf numFmtId="0" fontId="0" fillId="0" borderId="23" xfId="0" applyBorder="1" applyProtection="1">
      <alignment vertical="center"/>
      <protection locked="0"/>
    </xf>
    <xf numFmtId="0" fontId="13" fillId="0" borderId="0" xfId="2" quotePrefix="1">
      <alignment vertical="center"/>
    </xf>
    <xf numFmtId="14" fontId="11" fillId="0" borderId="0" xfId="0" applyNumberFormat="1" applyFont="1">
      <alignment vertical="center"/>
    </xf>
    <xf numFmtId="179" fontId="0" fillId="0" borderId="0" xfId="0" applyNumberFormat="1" applyAlignment="1" applyProtection="1">
      <alignment horizontal="left" vertical="center"/>
      <protection hidden="1"/>
    </xf>
    <xf numFmtId="0" fontId="10" fillId="6" borderId="11" xfId="0" applyFont="1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center" vertical="center"/>
      <protection hidden="1"/>
    </xf>
    <xf numFmtId="0" fontId="0" fillId="0" borderId="12" xfId="0" applyBorder="1" applyAlignment="1" applyProtection="1">
      <alignment horizontal="distributed" indent="1"/>
      <protection hidden="1"/>
    </xf>
    <xf numFmtId="0" fontId="0" fillId="0" borderId="14" xfId="0" applyBorder="1" applyAlignment="1" applyProtection="1">
      <alignment horizontal="distributed" vertical="center" indent="1"/>
      <protection hidden="1"/>
    </xf>
    <xf numFmtId="0" fontId="0" fillId="0" borderId="3" xfId="0" applyBorder="1" applyAlignment="1" applyProtection="1">
      <alignment horizontal="distributed" vertical="center" indent="1"/>
      <protection hidden="1"/>
    </xf>
    <xf numFmtId="0" fontId="0" fillId="0" borderId="2" xfId="0" quotePrefix="1" applyBorder="1" applyAlignment="1" applyProtection="1">
      <alignment horizontal="right" vertical="center"/>
      <protection hidden="1"/>
    </xf>
    <xf numFmtId="0" fontId="0" fillId="0" borderId="15" xfId="0" applyBorder="1" applyAlignment="1" applyProtection="1">
      <alignment horizontal="distributed" vertical="center" indent="1"/>
      <protection hidden="1"/>
    </xf>
    <xf numFmtId="0" fontId="0" fillId="0" borderId="13" xfId="0" applyBorder="1" applyAlignment="1" applyProtection="1">
      <alignment horizontal="right" vertical="center"/>
      <protection hidden="1"/>
    </xf>
    <xf numFmtId="0" fontId="0" fillId="0" borderId="3" xfId="0" applyBorder="1" applyAlignment="1" applyProtection="1">
      <alignment horizontal="centerContinuous" vertical="center"/>
      <protection hidden="1"/>
    </xf>
    <xf numFmtId="0" fontId="0" fillId="0" borderId="12" xfId="0" applyBorder="1" applyProtection="1">
      <alignment vertical="center"/>
      <protection hidden="1"/>
    </xf>
    <xf numFmtId="0" fontId="0" fillId="0" borderId="15" xfId="0" applyBorder="1" applyAlignment="1" applyProtection="1">
      <alignment horizontal="centerContinuous" vertical="center"/>
      <protection hidden="1"/>
    </xf>
    <xf numFmtId="0" fontId="0" fillId="0" borderId="15" xfId="0" applyBorder="1" applyProtection="1">
      <alignment vertical="center"/>
      <protection hidden="1"/>
    </xf>
    <xf numFmtId="0" fontId="0" fillId="0" borderId="10" xfId="0" applyBorder="1" applyAlignment="1" applyProtection="1">
      <alignment horizontal="right" vertical="center"/>
      <protection hidden="1"/>
    </xf>
    <xf numFmtId="0" fontId="0" fillId="0" borderId="16" xfId="0" quotePrefix="1" applyBorder="1" applyAlignment="1" applyProtection="1">
      <alignment horizontal="right" vertical="center"/>
      <protection hidden="1"/>
    </xf>
    <xf numFmtId="0" fontId="8" fillId="0" borderId="0" xfId="0" applyFont="1" applyAlignment="1" applyProtection="1">
      <alignment horizontal="left" vertical="center"/>
      <protection hidden="1"/>
    </xf>
    <xf numFmtId="0" fontId="0" fillId="5" borderId="1" xfId="0" applyFill="1" applyBorder="1" applyAlignment="1" applyProtection="1">
      <alignment horizontal="center" vertical="center"/>
      <protection hidden="1"/>
    </xf>
    <xf numFmtId="0" fontId="7" fillId="0" borderId="10" xfId="0" applyFont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left" vertical="center"/>
    </xf>
    <xf numFmtId="178" fontId="0" fillId="6" borderId="17" xfId="0" applyNumberFormat="1" applyFill="1" applyBorder="1" applyAlignment="1">
      <alignment horizontal="center" vertical="center" shrinkToFit="1"/>
    </xf>
    <xf numFmtId="178" fontId="0" fillId="6" borderId="19" xfId="0" applyNumberFormat="1" applyFill="1" applyBorder="1" applyAlignment="1">
      <alignment horizontal="center" vertical="center" shrinkToFit="1"/>
    </xf>
    <xf numFmtId="0" fontId="0" fillId="6" borderId="0" xfId="0" applyFill="1" applyAlignment="1" applyProtection="1">
      <alignment horizontal="left" vertical="center"/>
      <protection hidden="1"/>
    </xf>
    <xf numFmtId="0" fontId="7" fillId="0" borderId="10" xfId="0" applyFont="1" applyBorder="1" applyAlignment="1">
      <alignment horizontal="left" vertical="center" wrapText="1"/>
    </xf>
    <xf numFmtId="0" fontId="1" fillId="0" borderId="14" xfId="0" applyFont="1" applyBorder="1" applyAlignment="1" applyProtection="1">
      <alignment horizontal="center" vertical="center" shrinkToFit="1"/>
      <protection hidden="1"/>
    </xf>
    <xf numFmtId="0" fontId="1" fillId="0" borderId="3" xfId="0" applyFont="1" applyBorder="1" applyAlignment="1" applyProtection="1">
      <alignment horizontal="center" vertical="center" shrinkToFit="1"/>
      <protection hidden="1"/>
    </xf>
    <xf numFmtId="0" fontId="1" fillId="0" borderId="15" xfId="0" applyFont="1" applyBorder="1" applyAlignment="1" applyProtection="1">
      <alignment horizontal="center" vertical="center" shrinkToFit="1"/>
      <protection hidden="1"/>
    </xf>
    <xf numFmtId="0" fontId="15" fillId="0" borderId="15" xfId="0" applyFont="1" applyBorder="1" applyAlignment="1" applyProtection="1">
      <alignment horizontal="center" vertical="center" shrinkToFit="1"/>
      <protection hidden="1"/>
    </xf>
    <xf numFmtId="0" fontId="15" fillId="0" borderId="3" xfId="0" applyFont="1" applyBorder="1" applyAlignment="1" applyProtection="1">
      <alignment horizontal="center" vertical="center" shrinkToFit="1"/>
      <protection hidden="1"/>
    </xf>
    <xf numFmtId="0" fontId="15" fillId="0" borderId="12" xfId="0" applyFont="1" applyBorder="1" applyAlignment="1" applyProtection="1">
      <alignment horizontal="center" vertical="center" shrinkToFit="1"/>
      <protection hidden="1"/>
    </xf>
    <xf numFmtId="0" fontId="1" fillId="0" borderId="12" xfId="0" applyFont="1" applyBorder="1" applyAlignment="1" applyProtection="1">
      <alignment horizontal="center" vertical="center" shrinkToFit="1"/>
      <protection hidden="1"/>
    </xf>
    <xf numFmtId="0" fontId="0" fillId="6" borderId="2" xfId="0" applyFill="1" applyBorder="1" applyAlignment="1">
      <alignment horizontal="left" vertical="top" wrapText="1" indent="1"/>
    </xf>
    <xf numFmtId="0" fontId="0" fillId="6" borderId="9" xfId="0" applyFill="1" applyBorder="1" applyAlignment="1">
      <alignment horizontal="left" vertical="top" wrapText="1" indent="1"/>
    </xf>
    <xf numFmtId="0" fontId="0" fillId="6" borderId="3" xfId="0" applyFill="1" applyBorder="1" applyAlignment="1">
      <alignment horizontal="left" vertical="top" wrapText="1" indent="1"/>
    </xf>
    <xf numFmtId="0" fontId="15" fillId="6" borderId="2" xfId="0" applyFont="1" applyFill="1" applyBorder="1" applyAlignment="1">
      <alignment horizontal="left" vertical="center" wrapText="1"/>
    </xf>
    <xf numFmtId="0" fontId="15" fillId="6" borderId="9" xfId="0" applyFont="1" applyFill="1" applyBorder="1" applyAlignment="1">
      <alignment horizontal="left" vertical="center" wrapText="1"/>
    </xf>
    <xf numFmtId="0" fontId="15" fillId="6" borderId="3" xfId="0" applyFont="1" applyFill="1" applyBorder="1" applyAlignment="1">
      <alignment horizontal="left" vertical="center" wrapText="1"/>
    </xf>
    <xf numFmtId="0" fontId="0" fillId="6" borderId="19" xfId="0" applyFill="1" applyBorder="1" applyAlignment="1">
      <alignment horizontal="left" vertical="center" wrapText="1"/>
    </xf>
    <xf numFmtId="0" fontId="0" fillId="6" borderId="20" xfId="0" applyFill="1" applyBorder="1" applyAlignment="1">
      <alignment horizontal="left" vertical="center" wrapText="1"/>
    </xf>
    <xf numFmtId="0" fontId="0" fillId="0" borderId="10" xfId="0" quotePrefix="1" applyBorder="1" applyAlignment="1" applyProtection="1">
      <alignment horizontal="right" vertical="center"/>
      <protection hidden="1"/>
    </xf>
    <xf numFmtId="0" fontId="0" fillId="0" borderId="13" xfId="0" applyBorder="1" applyAlignment="1" applyProtection="1">
      <alignment horizontal="right" vertical="center"/>
      <protection hidden="1"/>
    </xf>
    <xf numFmtId="0" fontId="15" fillId="0" borderId="12" xfId="0" applyFont="1" applyBorder="1" applyAlignment="1" applyProtection="1">
      <alignment horizontal="center" vertical="center" shrinkToFit="1"/>
      <protection hidden="1"/>
    </xf>
    <xf numFmtId="0" fontId="15" fillId="0" borderId="14" xfId="0" applyFont="1" applyBorder="1" applyAlignment="1" applyProtection="1">
      <alignment horizontal="center" vertical="center" shrinkToFit="1"/>
      <protection hidden="1"/>
    </xf>
    <xf numFmtId="0" fontId="7" fillId="0" borderId="11" xfId="0" applyFont="1" applyBorder="1" applyAlignment="1" applyProtection="1">
      <alignment horizontal="left" vertical="center"/>
      <protection hidden="1"/>
    </xf>
    <xf numFmtId="0" fontId="7" fillId="0" borderId="12" xfId="0" applyFont="1" applyBorder="1" applyAlignment="1" applyProtection="1">
      <alignment horizontal="left" vertical="center"/>
      <protection hidden="1"/>
    </xf>
    <xf numFmtId="0" fontId="10" fillId="6" borderId="2" xfId="0" applyFont="1" applyFill="1" applyBorder="1" applyAlignment="1">
      <alignment horizontal="left" vertical="center" wrapText="1" indent="1"/>
    </xf>
    <xf numFmtId="0" fontId="10" fillId="6" borderId="9" xfId="0" applyFont="1" applyFill="1" applyBorder="1" applyAlignment="1">
      <alignment horizontal="left" vertical="center" wrapText="1" indent="1"/>
    </xf>
    <xf numFmtId="0" fontId="10" fillId="6" borderId="3" xfId="0" applyFont="1" applyFill="1" applyBorder="1" applyAlignment="1">
      <alignment horizontal="left" vertical="center" wrapText="1" indent="1"/>
    </xf>
    <xf numFmtId="0" fontId="0" fillId="0" borderId="11" xfId="0" applyBorder="1" applyAlignment="1" applyProtection="1">
      <alignment horizontal="center" vertical="center"/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0" fontId="0" fillId="6" borderId="17" xfId="0" applyFill="1" applyBorder="1" applyAlignment="1">
      <alignment horizontal="left" vertical="center" wrapText="1"/>
    </xf>
    <xf numFmtId="0" fontId="0" fillId="6" borderId="18" xfId="0" applyFill="1" applyBorder="1" applyAlignment="1">
      <alignment horizontal="left" vertical="center" wrapText="1"/>
    </xf>
    <xf numFmtId="0" fontId="10" fillId="0" borderId="13" xfId="0" applyFont="1" applyBorder="1" applyAlignment="1">
      <alignment horizontal="right" vertical="center" indent="1"/>
    </xf>
    <xf numFmtId="0" fontId="0" fillId="0" borderId="8" xfId="0" applyBorder="1" applyAlignment="1">
      <alignment horizontal="right" vertical="center" indent="1"/>
    </xf>
    <xf numFmtId="0" fontId="10" fillId="6" borderId="8" xfId="0" applyFont="1" applyFill="1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0" fillId="0" borderId="14" xfId="0" applyBorder="1" applyAlignment="1">
      <alignment horizontal="left" vertical="center" shrinkToFit="1"/>
    </xf>
    <xf numFmtId="0" fontId="0" fillId="0" borderId="16" xfId="0" applyBorder="1" applyAlignment="1" applyProtection="1">
      <alignment horizontal="right" vertical="center"/>
      <protection hidden="1"/>
    </xf>
    <xf numFmtId="0" fontId="7" fillId="6" borderId="10" xfId="0" applyFont="1" applyFill="1" applyBorder="1" applyAlignment="1">
      <alignment horizontal="left" vertical="center" wrapText="1" indent="1"/>
    </xf>
    <xf numFmtId="0" fontId="7" fillId="6" borderId="11" xfId="0" applyFont="1" applyFill="1" applyBorder="1" applyAlignment="1">
      <alignment horizontal="left" vertical="center" wrapText="1" indent="1"/>
    </xf>
    <xf numFmtId="0" fontId="7" fillId="6" borderId="12" xfId="0" applyFont="1" applyFill="1" applyBorder="1" applyAlignment="1">
      <alignment horizontal="left" vertical="center" wrapText="1" indent="1"/>
    </xf>
    <xf numFmtId="0" fontId="10" fillId="6" borderId="13" xfId="0" applyFont="1" applyFill="1" applyBorder="1" applyAlignment="1">
      <alignment horizontal="left" vertical="center" wrapText="1" indent="1"/>
    </xf>
    <xf numFmtId="0" fontId="10" fillId="6" borderId="8" xfId="0" applyFont="1" applyFill="1" applyBorder="1" applyAlignment="1">
      <alignment horizontal="left" vertical="center" wrapText="1" indent="1"/>
    </xf>
    <xf numFmtId="0" fontId="10" fillId="6" borderId="14" xfId="0" applyFont="1" applyFill="1" applyBorder="1" applyAlignment="1">
      <alignment horizontal="left" vertical="center" wrapText="1" indent="1"/>
    </xf>
    <xf numFmtId="0" fontId="10" fillId="6" borderId="8" xfId="0" applyFont="1" applyFill="1" applyBorder="1" applyAlignment="1">
      <alignment horizontal="left" vertical="center"/>
    </xf>
    <xf numFmtId="0" fontId="0" fillId="0" borderId="13" xfId="0" quotePrefix="1" applyBorder="1" applyAlignment="1" applyProtection="1">
      <alignment horizontal="right" vertical="center"/>
      <protection hidden="1"/>
    </xf>
    <xf numFmtId="0" fontId="0" fillId="6" borderId="10" xfId="0" applyFill="1" applyBorder="1" applyAlignment="1">
      <alignment horizontal="distributed" indent="5"/>
    </xf>
    <xf numFmtId="0" fontId="0" fillId="6" borderId="11" xfId="0" applyFill="1" applyBorder="1" applyAlignment="1">
      <alignment horizontal="distributed" indent="5"/>
    </xf>
    <xf numFmtId="0" fontId="9" fillId="6" borderId="13" xfId="0" applyFont="1" applyFill="1" applyBorder="1" applyAlignment="1" applyProtection="1">
      <alignment horizontal="center" vertical="center"/>
      <protection locked="0"/>
    </xf>
    <xf numFmtId="0" fontId="9" fillId="6" borderId="8" xfId="0" applyFont="1" applyFill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hidden="1"/>
    </xf>
    <xf numFmtId="0" fontId="0" fillId="0" borderId="13" xfId="0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0" fillId="0" borderId="14" xfId="0" applyBorder="1" applyAlignment="1" applyProtection="1">
      <alignment horizontal="center" vertical="center"/>
      <protection hidden="1"/>
    </xf>
    <xf numFmtId="0" fontId="14" fillId="0" borderId="10" xfId="0" applyFont="1" applyBorder="1" applyAlignment="1" applyProtection="1">
      <alignment horizontal="center" vertical="center"/>
      <protection hidden="1"/>
    </xf>
    <xf numFmtId="0" fontId="14" fillId="0" borderId="11" xfId="0" applyFont="1" applyBorder="1" applyAlignment="1" applyProtection="1">
      <alignment horizontal="center" vertical="center"/>
      <protection hidden="1"/>
    </xf>
    <xf numFmtId="0" fontId="14" fillId="0" borderId="12" xfId="0" applyFont="1" applyBorder="1" applyAlignment="1" applyProtection="1">
      <alignment horizontal="center" vertical="center"/>
      <protection hidden="1"/>
    </xf>
    <xf numFmtId="0" fontId="14" fillId="0" borderId="13" xfId="0" applyFont="1" applyBorder="1" applyAlignment="1" applyProtection="1">
      <alignment horizontal="center" vertical="center"/>
      <protection hidden="1"/>
    </xf>
    <xf numFmtId="0" fontId="14" fillId="0" borderId="8" xfId="0" applyFont="1" applyBorder="1" applyAlignment="1" applyProtection="1">
      <alignment horizontal="center" vertical="center"/>
      <protection hidden="1"/>
    </xf>
    <xf numFmtId="0" fontId="14" fillId="0" borderId="14" xfId="0" applyFont="1" applyBorder="1" applyAlignment="1" applyProtection="1">
      <alignment horizontal="center" vertical="center"/>
      <protection hidden="1"/>
    </xf>
    <xf numFmtId="0" fontId="0" fillId="6" borderId="19" xfId="0" applyFill="1" applyBorder="1" applyAlignment="1" applyProtection="1">
      <alignment horizontal="left" vertical="center" wrapText="1"/>
      <protection locked="0"/>
    </xf>
    <xf numFmtId="0" fontId="0" fillId="6" borderId="20" xfId="0" applyFill="1" applyBorder="1" applyAlignment="1" applyProtection="1">
      <alignment horizontal="left" vertical="center" wrapText="1"/>
      <protection locked="0"/>
    </xf>
    <xf numFmtId="0" fontId="0" fillId="6" borderId="17" xfId="0" applyFill="1" applyBorder="1" applyAlignment="1" applyProtection="1">
      <alignment horizontal="left" vertical="center" wrapText="1"/>
      <protection locked="0"/>
    </xf>
    <xf numFmtId="0" fontId="0" fillId="6" borderId="18" xfId="0" applyFill="1" applyBorder="1" applyAlignment="1" applyProtection="1">
      <alignment horizontal="left" vertical="center" wrapText="1"/>
      <protection locked="0"/>
    </xf>
    <xf numFmtId="0" fontId="0" fillId="6" borderId="2" xfId="0" applyFill="1" applyBorder="1" applyAlignment="1" applyProtection="1">
      <alignment horizontal="left" vertical="top" wrapText="1" indent="1"/>
      <protection locked="0"/>
    </xf>
    <xf numFmtId="0" fontId="0" fillId="6" borderId="9" xfId="0" applyFill="1" applyBorder="1" applyAlignment="1" applyProtection="1">
      <alignment horizontal="left" vertical="top" wrapText="1" indent="1"/>
      <protection locked="0"/>
    </xf>
    <xf numFmtId="0" fontId="0" fillId="6" borderId="3" xfId="0" applyFill="1" applyBorder="1" applyAlignment="1" applyProtection="1">
      <alignment horizontal="left" vertical="top" wrapText="1" indent="1"/>
      <protection locked="0"/>
    </xf>
    <xf numFmtId="0" fontId="0" fillId="0" borderId="12" xfId="0" applyBorder="1" applyAlignment="1" applyProtection="1">
      <alignment horizontal="distributed" vertical="center" indent="1"/>
      <protection hidden="1"/>
    </xf>
    <xf numFmtId="0" fontId="0" fillId="0" borderId="14" xfId="0" applyBorder="1" applyAlignment="1" applyProtection="1">
      <alignment horizontal="distributed" vertical="center" indent="1"/>
      <protection hidden="1"/>
    </xf>
    <xf numFmtId="0" fontId="10" fillId="6" borderId="2" xfId="0" applyFont="1" applyFill="1" applyBorder="1" applyAlignment="1" applyProtection="1">
      <alignment horizontal="left" vertical="center" wrapText="1" indent="1"/>
      <protection locked="0"/>
    </xf>
    <xf numFmtId="0" fontId="10" fillId="6" borderId="9" xfId="0" applyFont="1" applyFill="1" applyBorder="1" applyAlignment="1" applyProtection="1">
      <alignment horizontal="left" vertical="center" wrapText="1" indent="1"/>
      <protection locked="0"/>
    </xf>
    <xf numFmtId="0" fontId="10" fillId="6" borderId="3" xfId="0" applyFont="1" applyFill="1" applyBorder="1" applyAlignment="1" applyProtection="1">
      <alignment horizontal="left" vertical="center" wrapText="1" indent="1"/>
      <protection locked="0"/>
    </xf>
    <xf numFmtId="0" fontId="10" fillId="6" borderId="8" xfId="0" applyFont="1" applyFill="1" applyBorder="1" applyAlignment="1" applyProtection="1">
      <alignment horizontal="left" vertical="center"/>
      <protection locked="0"/>
    </xf>
    <xf numFmtId="0" fontId="7" fillId="6" borderId="10" xfId="0" applyFont="1" applyFill="1" applyBorder="1" applyAlignment="1" applyProtection="1">
      <alignment horizontal="left" vertical="center" wrapText="1" indent="1"/>
      <protection locked="0"/>
    </xf>
    <xf numFmtId="0" fontId="7" fillId="6" borderId="11" xfId="0" applyFont="1" applyFill="1" applyBorder="1" applyAlignment="1" applyProtection="1">
      <alignment horizontal="left" vertical="center" wrapText="1" indent="1"/>
      <protection locked="0"/>
    </xf>
    <xf numFmtId="0" fontId="7" fillId="6" borderId="12" xfId="0" applyFont="1" applyFill="1" applyBorder="1" applyAlignment="1" applyProtection="1">
      <alignment horizontal="left" vertical="center" wrapText="1" indent="1"/>
      <protection locked="0"/>
    </xf>
    <xf numFmtId="0" fontId="10" fillId="6" borderId="13" xfId="0" applyFont="1" applyFill="1" applyBorder="1" applyAlignment="1" applyProtection="1">
      <alignment horizontal="left" vertical="center" wrapText="1" indent="1"/>
      <protection locked="0"/>
    </xf>
    <xf numFmtId="0" fontId="10" fillId="6" borderId="8" xfId="0" applyFont="1" applyFill="1" applyBorder="1" applyAlignment="1" applyProtection="1">
      <alignment horizontal="left" vertical="center" wrapText="1" indent="1"/>
      <protection locked="0"/>
    </xf>
    <xf numFmtId="0" fontId="10" fillId="6" borderId="14" xfId="0" applyFont="1" applyFill="1" applyBorder="1" applyAlignment="1" applyProtection="1">
      <alignment horizontal="left" vertical="center" wrapText="1" indent="1"/>
      <protection locked="0"/>
    </xf>
    <xf numFmtId="0" fontId="0" fillId="6" borderId="10" xfId="0" applyFill="1" applyBorder="1" applyAlignment="1" applyProtection="1">
      <alignment horizontal="distributed" indent="5"/>
      <protection locked="0"/>
    </xf>
    <xf numFmtId="0" fontId="0" fillId="6" borderId="11" xfId="0" applyFill="1" applyBorder="1" applyAlignment="1" applyProtection="1">
      <alignment horizontal="distributed" indent="5"/>
      <protection locked="0"/>
    </xf>
    <xf numFmtId="0" fontId="9" fillId="6" borderId="13" xfId="0" applyFont="1" applyFill="1" applyBorder="1" applyAlignment="1" applyProtection="1">
      <alignment horizontal="distributed" vertical="center" indent="5"/>
      <protection locked="0"/>
    </xf>
    <xf numFmtId="0" fontId="9" fillId="6" borderId="8" xfId="0" applyFont="1" applyFill="1" applyBorder="1" applyAlignment="1" applyProtection="1">
      <alignment horizontal="distributed" vertical="center" indent="5"/>
      <protection locked="0"/>
    </xf>
    <xf numFmtId="0" fontId="9" fillId="6" borderId="10" xfId="0" applyFont="1" applyFill="1" applyBorder="1" applyAlignment="1" applyProtection="1">
      <alignment horizontal="center" vertical="center"/>
      <protection locked="0"/>
    </xf>
    <xf numFmtId="0" fontId="9" fillId="6" borderId="11" xfId="0" applyFont="1" applyFill="1" applyBorder="1" applyAlignment="1" applyProtection="1">
      <alignment horizontal="center" vertical="center"/>
      <protection locked="0"/>
    </xf>
    <xf numFmtId="0" fontId="9" fillId="6" borderId="12" xfId="0" applyFont="1" applyFill="1" applyBorder="1" applyAlignment="1" applyProtection="1">
      <alignment horizontal="center" vertical="center"/>
      <protection locked="0"/>
    </xf>
    <xf numFmtId="0" fontId="9" fillId="6" borderId="14" xfId="0" applyFont="1" applyFill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right" vertical="center" indent="1"/>
      <protection locked="0"/>
    </xf>
    <xf numFmtId="0" fontId="10" fillId="6" borderId="8" xfId="0" applyFont="1" applyFill="1" applyBorder="1" applyAlignment="1" applyProtection="1">
      <alignment horizontal="left" vertical="center" indent="1" shrinkToFit="1"/>
      <protection locked="0"/>
    </xf>
    <xf numFmtId="0" fontId="0" fillId="0" borderId="8" xfId="0" applyBorder="1" applyAlignment="1" applyProtection="1">
      <alignment horizontal="left" vertical="center" indent="1" shrinkToFit="1"/>
      <protection locked="0"/>
    </xf>
    <xf numFmtId="0" fontId="0" fillId="0" borderId="14" xfId="0" applyBorder="1" applyAlignment="1" applyProtection="1">
      <alignment horizontal="left" vertical="center" indent="1" shrinkToFit="1"/>
      <protection locked="0"/>
    </xf>
    <xf numFmtId="49" fontId="0" fillId="6" borderId="17" xfId="0" applyNumberFormat="1" applyFill="1" applyBorder="1" applyAlignment="1" applyProtection="1">
      <alignment horizontal="center" vertical="center"/>
      <protection hidden="1"/>
    </xf>
  </cellXfs>
  <cellStyles count="3">
    <cellStyle name="ハイパーリンク" xfId="2" builtinId="8"/>
    <cellStyle name="標準" xfId="0" builtinId="0"/>
    <cellStyle name="標準 2" xfId="1" xr:uid="{3FED6BDD-9393-4A8C-A86E-5B0E14D8439D}"/>
  </cellStyles>
  <dxfs count="1">
    <dxf>
      <font>
        <color rgb="FFFF0000"/>
      </font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28</xdr:row>
          <xdr:rowOff>38100</xdr:rowOff>
        </xdr:from>
        <xdr:to>
          <xdr:col>9</xdr:col>
          <xdr:colOff>468630</xdr:colOff>
          <xdr:row>28</xdr:row>
          <xdr:rowOff>289560</xdr:rowOff>
        </xdr:to>
        <xdr:grpSp>
          <xdr:nvGrpSpPr>
            <xdr:cNvPr id="2" name="グループ化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GrpSpPr/>
          </xdr:nvGrpSpPr>
          <xdr:grpSpPr>
            <a:xfrm>
              <a:off x="4799239" y="10042071"/>
              <a:ext cx="758462" cy="0"/>
              <a:chOff x="8084804" y="10988040"/>
              <a:chExt cx="891522" cy="251460"/>
            </a:xfrm>
          </xdr:grpSpPr>
          <xdr:sp macro="" textlink="">
            <xdr:nvSpPr>
              <xdr:cNvPr id="13313" name="OptionButton1" hidden="1">
                <a:extLst>
                  <a:ext uri="{63B3BB69-23CF-44E3-9099-C40C66FF867C}">
                    <a14:compatExt spid="_x0000_s13313"/>
                  </a:ext>
                  <a:ext uri="{FF2B5EF4-FFF2-40B4-BE49-F238E27FC236}">
                    <a16:creationId xmlns:a16="http://schemas.microsoft.com/office/drawing/2014/main" id="{00000000-0008-0000-0100-000001340000}"/>
                  </a:ext>
                </a:extLst>
              </xdr:cNvPr>
              <xdr:cNvSpPr/>
            </xdr:nvSpPr>
            <xdr:spPr bwMode="auto">
              <a:xfrm>
                <a:off x="8084804" y="10988040"/>
                <a:ext cx="426720" cy="25146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3314" name="OptionButton2" hidden="1">
                <a:extLst>
                  <a:ext uri="{63B3BB69-23CF-44E3-9099-C40C66FF867C}">
                    <a14:compatExt spid="_x0000_s13314"/>
                  </a:ext>
                  <a:ext uri="{FF2B5EF4-FFF2-40B4-BE49-F238E27FC236}">
                    <a16:creationId xmlns:a16="http://schemas.microsoft.com/office/drawing/2014/main" id="{00000000-0008-0000-0100-000002340000}"/>
                  </a:ext>
                </a:extLst>
              </xdr:cNvPr>
              <xdr:cNvSpPr/>
            </xdr:nvSpPr>
            <xdr:spPr bwMode="auto">
              <a:xfrm>
                <a:off x="8549606" y="10988040"/>
                <a:ext cx="426720" cy="25146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xdr:twoCellAnchor editAs="absolute">
    <xdr:from>
      <xdr:col>13</xdr:col>
      <xdr:colOff>114300</xdr:colOff>
      <xdr:row>23</xdr:row>
      <xdr:rowOff>57150</xdr:rowOff>
    </xdr:from>
    <xdr:to>
      <xdr:col>15</xdr:col>
      <xdr:colOff>689991</xdr:colOff>
      <xdr:row>24</xdr:row>
      <xdr:rowOff>288036</xdr:rowOff>
    </xdr:to>
    <xdr:sp macro="" textlink="">
      <xdr:nvSpPr>
        <xdr:cNvPr id="6" name="吹き出し: 折線 (強調線付き)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7648575" y="7229475"/>
          <a:ext cx="2366391" cy="611886"/>
        </a:xfrm>
        <a:prstGeom prst="accentCallout2">
          <a:avLst>
            <a:gd name="adj1" fmla="val 21023"/>
            <a:gd name="adj2" fmla="val 169"/>
            <a:gd name="adj3" fmla="val 21477"/>
            <a:gd name="adj4" fmla="val -16667"/>
            <a:gd name="adj5" fmla="val -83956"/>
            <a:gd name="adj6" fmla="val -136536"/>
          </a:avLst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accen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自動で計算されます</a:t>
          </a:r>
          <a:r>
            <a:rPr kumimoji="1" lang="ja-JP" altLang="en-US" sz="1100">
              <a:solidFill>
                <a:schemeClr val="accen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。</a:t>
          </a:r>
          <a:endParaRPr kumimoji="1" lang="en-US" altLang="ja-JP" sz="1100">
            <a:solidFill>
              <a:schemeClr val="accent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accen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休暇等は▲が表示されます。</a:t>
          </a:r>
          <a:endParaRPr lang="ja-JP" altLang="ja-JP">
            <a:solidFill>
              <a:schemeClr val="accent1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indent="0" algn="l"/>
          <a:endParaRPr kumimoji="1" lang="ja-JP" altLang="en-US" sz="1100">
            <a:solidFill>
              <a:schemeClr val="accent2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twoCellAnchor editAs="absolute">
    <xdr:from>
      <xdr:col>8</xdr:col>
      <xdr:colOff>66675</xdr:colOff>
      <xdr:row>27</xdr:row>
      <xdr:rowOff>819150</xdr:rowOff>
    </xdr:from>
    <xdr:to>
      <xdr:col>11</xdr:col>
      <xdr:colOff>1164336</xdr:colOff>
      <xdr:row>27</xdr:row>
      <xdr:rowOff>1152906</xdr:rowOff>
    </xdr:to>
    <xdr:sp macro="" textlink="">
      <xdr:nvSpPr>
        <xdr:cNvPr id="7" name="吹き出し: 折線 (強調線付き)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4972050" y="9515475"/>
          <a:ext cx="2240661" cy="333756"/>
        </a:xfrm>
        <a:prstGeom prst="accentCallout2">
          <a:avLst>
            <a:gd name="adj1" fmla="val 21023"/>
            <a:gd name="adj2" fmla="val 169"/>
            <a:gd name="adj3" fmla="val 21477"/>
            <a:gd name="adj4" fmla="val -16667"/>
            <a:gd name="adj5" fmla="val -26343"/>
            <a:gd name="adj6" fmla="val -27387"/>
          </a:avLst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chemeClr val="accen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[Alt]+[Enter] </a:t>
          </a:r>
          <a:r>
            <a:rPr kumimoji="1" lang="ja-JP" altLang="en-US" sz="1100">
              <a:solidFill>
                <a:schemeClr val="accen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で改行できます。</a:t>
          </a:r>
          <a:endParaRPr lang="ja-JP" altLang="ja-JP">
            <a:solidFill>
              <a:schemeClr val="accent1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indent="0" algn="l"/>
          <a:endParaRPr kumimoji="1" lang="ja-JP" altLang="en-US" sz="1100">
            <a:solidFill>
              <a:schemeClr val="accent2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twoCellAnchor editAs="absolute">
    <xdr:from>
      <xdr:col>13</xdr:col>
      <xdr:colOff>485775</xdr:colOff>
      <xdr:row>6</xdr:row>
      <xdr:rowOff>180975</xdr:rowOff>
    </xdr:from>
    <xdr:to>
      <xdr:col>15</xdr:col>
      <xdr:colOff>615315</xdr:colOff>
      <xdr:row>7</xdr:row>
      <xdr:rowOff>200406</xdr:rowOff>
    </xdr:to>
    <xdr:sp macro="" textlink="">
      <xdr:nvSpPr>
        <xdr:cNvPr id="8" name="吹き出し: 折線 (強調線付き)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8020050" y="1800225"/>
          <a:ext cx="1920240" cy="333756"/>
        </a:xfrm>
        <a:prstGeom prst="accentCallout2">
          <a:avLst>
            <a:gd name="adj1" fmla="val 21023"/>
            <a:gd name="adj2" fmla="val 169"/>
            <a:gd name="adj3" fmla="val 21477"/>
            <a:gd name="adj4" fmla="val -16667"/>
            <a:gd name="adj5" fmla="val -103970"/>
            <a:gd name="adj6" fmla="val -35189"/>
          </a:avLst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accen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自動で計算されます</a:t>
          </a:r>
          <a:r>
            <a:rPr kumimoji="1" lang="ja-JP" altLang="en-US" sz="1100">
              <a:solidFill>
                <a:schemeClr val="accen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。</a:t>
          </a:r>
          <a:endParaRPr lang="ja-JP" altLang="ja-JP">
            <a:solidFill>
              <a:schemeClr val="accent1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indent="0" algn="l"/>
          <a:endParaRPr kumimoji="1" lang="ja-JP" altLang="en-US" sz="1100">
            <a:solidFill>
              <a:schemeClr val="accent2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twoCellAnchor editAs="absolute">
    <xdr:from>
      <xdr:col>14</xdr:col>
      <xdr:colOff>828675</xdr:colOff>
      <xdr:row>9</xdr:row>
      <xdr:rowOff>57150</xdr:rowOff>
    </xdr:from>
    <xdr:to>
      <xdr:col>15</xdr:col>
      <xdr:colOff>2455366</xdr:colOff>
      <xdr:row>13</xdr:row>
      <xdr:rowOff>84201</xdr:rowOff>
    </xdr:to>
    <xdr:sp macro="" textlink="">
      <xdr:nvSpPr>
        <xdr:cNvPr id="9" name="吹き出し: 折線 (強調線付き)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9258300" y="2533650"/>
          <a:ext cx="2522041" cy="1112901"/>
        </a:xfrm>
        <a:prstGeom prst="accentCallout2">
          <a:avLst>
            <a:gd name="adj1" fmla="val 21023"/>
            <a:gd name="adj2" fmla="val 169"/>
            <a:gd name="adj3" fmla="val 21477"/>
            <a:gd name="adj4" fmla="val -9851"/>
            <a:gd name="adj5" fmla="val 182622"/>
            <a:gd name="adj6" fmla="val -51896"/>
          </a:avLst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accen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対象施設・事業所の勤務期間中の</a:t>
          </a:r>
          <a:r>
            <a:rPr kumimoji="1" lang="ja-JP" altLang="en-US" sz="1100" b="1">
              <a:solidFill>
                <a:schemeClr val="accen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休暇・休職の場合</a:t>
          </a:r>
          <a:r>
            <a:rPr kumimoji="1" lang="ja-JP" altLang="en-US" sz="1100">
              <a:solidFill>
                <a:schemeClr val="accen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、選択してください。</a:t>
          </a:r>
          <a:endParaRPr kumimoji="1" lang="en-US" altLang="ja-JP" sz="1100">
            <a:solidFill>
              <a:schemeClr val="accent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accen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この期間は</a:t>
          </a:r>
          <a:r>
            <a:rPr kumimoji="1" lang="ja-JP" altLang="en-US" sz="1100" b="1">
              <a:solidFill>
                <a:schemeClr val="accen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勤続年数から差し引かれます</a:t>
          </a:r>
          <a:r>
            <a:rPr kumimoji="1" lang="ja-JP" altLang="en-US" sz="1100">
              <a:solidFill>
                <a:schemeClr val="accen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。</a:t>
          </a:r>
          <a:endParaRPr kumimoji="1" lang="en-US" altLang="ja-JP" sz="1100">
            <a:solidFill>
              <a:schemeClr val="accent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solidFill>
              <a:schemeClr val="accent1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indent="0" algn="l"/>
          <a:endParaRPr kumimoji="1" lang="ja-JP" altLang="en-US" sz="1100">
            <a:solidFill>
              <a:schemeClr val="accent2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twoCellAnchor editAs="absolute">
    <xdr:from>
      <xdr:col>15</xdr:col>
      <xdr:colOff>904875</xdr:colOff>
      <xdr:row>19</xdr:row>
      <xdr:rowOff>247650</xdr:rowOff>
    </xdr:from>
    <xdr:to>
      <xdr:col>15</xdr:col>
      <xdr:colOff>2633091</xdr:colOff>
      <xdr:row>22</xdr:row>
      <xdr:rowOff>78486</xdr:rowOff>
    </xdr:to>
    <xdr:sp macro="" textlink="">
      <xdr:nvSpPr>
        <xdr:cNvPr id="10" name="吹き出し: 折線 (強調線付き)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10229850" y="5895975"/>
          <a:ext cx="1728216" cy="973836"/>
        </a:xfrm>
        <a:prstGeom prst="accentCallout2">
          <a:avLst>
            <a:gd name="adj1" fmla="val 21023"/>
            <a:gd name="adj2" fmla="val 169"/>
            <a:gd name="adj3" fmla="val 21477"/>
            <a:gd name="adj4" fmla="val -16667"/>
            <a:gd name="adj5" fmla="val -19441"/>
            <a:gd name="adj6" fmla="val -35769"/>
          </a:avLst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accen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入力した日付に確認すべき事があれば表示します。必要に応じ修正してください。</a:t>
          </a:r>
          <a:endParaRPr kumimoji="1" lang="ja-JP" altLang="en-US" sz="1100">
            <a:solidFill>
              <a:schemeClr val="accent2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twoCellAnchor editAs="absolute">
    <xdr:from>
      <xdr:col>15</xdr:col>
      <xdr:colOff>647700</xdr:colOff>
      <xdr:row>22</xdr:row>
      <xdr:rowOff>228600</xdr:rowOff>
    </xdr:from>
    <xdr:to>
      <xdr:col>15</xdr:col>
      <xdr:colOff>2833116</xdr:colOff>
      <xdr:row>25</xdr:row>
      <xdr:rowOff>30861</xdr:rowOff>
    </xdr:to>
    <xdr:sp macro="" textlink="">
      <xdr:nvSpPr>
        <xdr:cNvPr id="11" name="吹き出し: 折線 (強調線付き)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9972675" y="7019925"/>
          <a:ext cx="2185416" cy="945261"/>
        </a:xfrm>
        <a:prstGeom prst="accentCallout2">
          <a:avLst>
            <a:gd name="adj1" fmla="val 21023"/>
            <a:gd name="adj2" fmla="val 169"/>
            <a:gd name="adj3" fmla="val 21477"/>
            <a:gd name="adj4" fmla="val -16667"/>
            <a:gd name="adj5" fmla="val -152058"/>
            <a:gd name="adj6" fmla="val -57299"/>
          </a:avLst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accen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対象外の施設</a:t>
          </a:r>
          <a:r>
            <a:rPr kumimoji="1" lang="ja-JP" altLang="en-US" sz="1100">
              <a:solidFill>
                <a:schemeClr val="accen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に勤務の場合、選択してください。</a:t>
          </a:r>
          <a:endParaRPr kumimoji="1" lang="en-US" altLang="ja-JP" sz="1100">
            <a:solidFill>
              <a:schemeClr val="accent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accen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この期間は</a:t>
          </a:r>
          <a:r>
            <a:rPr kumimoji="1" lang="ja-JP" altLang="en-US" sz="1100" b="1">
              <a:solidFill>
                <a:schemeClr val="accen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勤続年数に含みません</a:t>
          </a:r>
          <a:r>
            <a:rPr kumimoji="1" lang="ja-JP" altLang="en-US" sz="1100">
              <a:solidFill>
                <a:schemeClr val="accen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。</a:t>
          </a:r>
          <a:endParaRPr lang="ja-JP" altLang="ja-JP">
            <a:solidFill>
              <a:schemeClr val="accent1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indent="0" algn="l"/>
          <a:endParaRPr kumimoji="1" lang="ja-JP" altLang="en-US" sz="1100">
            <a:solidFill>
              <a:schemeClr val="accent2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twoCellAnchor editAs="absolute">
    <xdr:from>
      <xdr:col>8</xdr:col>
      <xdr:colOff>123825</xdr:colOff>
      <xdr:row>24</xdr:row>
      <xdr:rowOff>0</xdr:rowOff>
    </xdr:from>
    <xdr:to>
      <xdr:col>13</xdr:col>
      <xdr:colOff>167685</xdr:colOff>
      <xdr:row>25</xdr:row>
      <xdr:rowOff>68400</xdr:rowOff>
    </xdr:to>
    <xdr:sp macro="" textlink="">
      <xdr:nvSpPr>
        <xdr:cNvPr id="12" name="吹き出し: 折線 (強調線付き)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5029200" y="7553325"/>
          <a:ext cx="2672760" cy="449400"/>
        </a:xfrm>
        <a:prstGeom prst="accentCallout2">
          <a:avLst>
            <a:gd name="adj1" fmla="val 21023"/>
            <a:gd name="adj2" fmla="val 169"/>
            <a:gd name="adj3" fmla="val 18885"/>
            <a:gd name="adj4" fmla="val -15743"/>
            <a:gd name="adj5" fmla="val -184860"/>
            <a:gd name="adj6" fmla="val -59759"/>
          </a:avLst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accen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最終行の</a:t>
          </a:r>
          <a:r>
            <a:rPr kumimoji="1" lang="en-US" altLang="ja-JP" sz="1100">
              <a:solidFill>
                <a:schemeClr val="accen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[</a:t>
          </a:r>
          <a:r>
            <a:rPr kumimoji="1" lang="ja-JP" altLang="en-US" sz="1100">
              <a:solidFill>
                <a:schemeClr val="accen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至</a:t>
          </a:r>
          <a:r>
            <a:rPr kumimoji="1" lang="en-US" altLang="ja-JP" sz="1100">
              <a:solidFill>
                <a:schemeClr val="accen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]</a:t>
          </a:r>
          <a:r>
            <a:rPr kumimoji="1" lang="ja-JP" altLang="en-US" sz="1100">
              <a:solidFill>
                <a:schemeClr val="accen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は　”</a:t>
          </a:r>
          <a:r>
            <a:rPr kumimoji="1" lang="ja-JP" altLang="en-US" sz="1100" b="1">
              <a:solidFill>
                <a:schemeClr val="accen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現在</a:t>
          </a:r>
          <a:r>
            <a:rPr kumimoji="1" lang="ja-JP" altLang="en-US" sz="1100">
              <a:solidFill>
                <a:schemeClr val="accen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”　としてください。</a:t>
          </a:r>
          <a:endParaRPr kumimoji="1" lang="ja-JP" altLang="en-US" sz="1100">
            <a:solidFill>
              <a:schemeClr val="accent2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twoCellAnchor editAs="absolute">
    <xdr:from>
      <xdr:col>4</xdr:col>
      <xdr:colOff>1095375</xdr:colOff>
      <xdr:row>24</xdr:row>
      <xdr:rowOff>66675</xdr:rowOff>
    </xdr:from>
    <xdr:to>
      <xdr:col>9</xdr:col>
      <xdr:colOff>225171</xdr:colOff>
      <xdr:row>27</xdr:row>
      <xdr:rowOff>4191</xdr:rowOff>
    </xdr:to>
    <xdr:sp macro="" textlink="">
      <xdr:nvSpPr>
        <xdr:cNvPr id="13" name="吹き出し: 折線 (強調線付き)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2390775" y="7620000"/>
          <a:ext cx="2901696" cy="1080516"/>
        </a:xfrm>
        <a:prstGeom prst="accentCallout2">
          <a:avLst>
            <a:gd name="adj1" fmla="val 21023"/>
            <a:gd name="adj2" fmla="val 169"/>
            <a:gd name="adj3" fmla="val 18885"/>
            <a:gd name="adj4" fmla="val -15743"/>
            <a:gd name="adj5" fmla="val -77763"/>
            <a:gd name="adj6" fmla="val -19040"/>
          </a:avLst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accen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和暦</a:t>
          </a:r>
          <a:r>
            <a:rPr kumimoji="1" lang="ja-JP" altLang="en-US" sz="1100" baseline="0">
              <a:solidFill>
                <a:schemeClr val="accen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</a:t>
          </a:r>
          <a:r>
            <a:rPr kumimoji="1" lang="en-US" altLang="ja-JP" sz="1100" baseline="0">
              <a:solidFill>
                <a:schemeClr val="accen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"H.21.1.1" </a:t>
          </a:r>
          <a:r>
            <a:rPr kumimoji="1" lang="ja-JP" altLang="en-US" sz="1100" baseline="0">
              <a:solidFill>
                <a:schemeClr val="accen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や </a:t>
          </a:r>
          <a:r>
            <a:rPr kumimoji="1" lang="en-US" altLang="ja-JP" sz="1100" baseline="0">
              <a:solidFill>
                <a:schemeClr val="accen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"R5.4.1"</a:t>
          </a:r>
          <a:r>
            <a:rPr kumimoji="1" lang="ja-JP" altLang="en-US" sz="1100" baseline="0">
              <a:solidFill>
                <a:schemeClr val="accen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または</a:t>
          </a:r>
          <a:endParaRPr kumimoji="1" lang="en-US" altLang="ja-JP" sz="1100" baseline="0">
            <a:solidFill>
              <a:schemeClr val="accent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accen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西暦</a:t>
          </a:r>
          <a:r>
            <a:rPr kumimoji="1" lang="ja-JP" altLang="ja-JP" sz="1100" baseline="0">
              <a:solidFill>
                <a:schemeClr val="accen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</a:t>
          </a:r>
          <a:r>
            <a:rPr kumimoji="1" lang="en-US" altLang="ja-JP" sz="1100" baseline="0">
              <a:solidFill>
                <a:schemeClr val="accen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"2009/1/1" </a:t>
          </a:r>
          <a:r>
            <a:rPr kumimoji="1" lang="ja-JP" altLang="ja-JP" sz="1100" baseline="0">
              <a:solidFill>
                <a:schemeClr val="accen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や </a:t>
          </a:r>
          <a:r>
            <a:rPr kumimoji="1" lang="en-US" altLang="ja-JP" sz="1100" baseline="0">
              <a:solidFill>
                <a:schemeClr val="accen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"2023/4/1"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accen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と入力してください。</a:t>
          </a:r>
          <a:endParaRPr kumimoji="1" lang="en-US" altLang="ja-JP" sz="1100">
            <a:solidFill>
              <a:schemeClr val="accent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accen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和暦で表示されます。</a:t>
          </a:r>
          <a:endParaRPr kumimoji="1" lang="ja-JP" altLang="en-US" sz="1100">
            <a:solidFill>
              <a:schemeClr val="accent1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twoCellAnchor editAs="absolute">
    <xdr:from>
      <xdr:col>5</xdr:col>
      <xdr:colOff>952500</xdr:colOff>
      <xdr:row>32</xdr:row>
      <xdr:rowOff>156482</xdr:rowOff>
    </xdr:from>
    <xdr:to>
      <xdr:col>11</xdr:col>
      <xdr:colOff>459486</xdr:colOff>
      <xdr:row>36</xdr:row>
      <xdr:rowOff>67056</xdr:rowOff>
    </xdr:to>
    <xdr:sp macro="" textlink="">
      <xdr:nvSpPr>
        <xdr:cNvPr id="14" name="吹き出し: 折線 (強調線付き)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3590925" y="10791825"/>
          <a:ext cx="2916936" cy="714756"/>
        </a:xfrm>
        <a:prstGeom prst="accentCallout2">
          <a:avLst>
            <a:gd name="adj1" fmla="val 21023"/>
            <a:gd name="adj2" fmla="val 169"/>
            <a:gd name="adj3" fmla="val 18885"/>
            <a:gd name="adj4" fmla="val -15743"/>
            <a:gd name="adj5" fmla="val -373466"/>
            <a:gd name="adj6" fmla="val -56398"/>
          </a:avLst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accen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不要な行は、</a:t>
          </a:r>
          <a:r>
            <a:rPr kumimoji="1" lang="en-US" altLang="ja-JP" sz="1100">
              <a:solidFill>
                <a:schemeClr val="accen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"</a:t>
          </a:r>
          <a:r>
            <a:rPr kumimoji="1" lang="ja-JP" altLang="en-US" sz="1100">
              <a:solidFill>
                <a:schemeClr val="accen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非表示</a:t>
          </a:r>
          <a:r>
            <a:rPr kumimoji="1" lang="en-US" altLang="ja-JP" sz="1100">
              <a:solidFill>
                <a:schemeClr val="accen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"</a:t>
          </a:r>
          <a:r>
            <a:rPr kumimoji="1" lang="ja-JP" altLang="en-US" sz="1100">
              <a:solidFill>
                <a:schemeClr val="accen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にしても構いません。</a:t>
          </a:r>
          <a:endParaRPr kumimoji="1" lang="en-US" altLang="ja-JP" sz="1100">
            <a:solidFill>
              <a:schemeClr val="accent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accen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行の削除はできません。</a:t>
          </a:r>
        </a:p>
      </xdr:txBody>
    </xdr:sp>
    <xdr:clientData/>
  </xdr:twoCellAnchor>
  <xdr:twoCellAnchor editAs="absolute">
    <xdr:from>
      <xdr:col>4</xdr:col>
      <xdr:colOff>838200</xdr:colOff>
      <xdr:row>37</xdr:row>
      <xdr:rowOff>108857</xdr:rowOff>
    </xdr:from>
    <xdr:to>
      <xdr:col>10</xdr:col>
      <xdr:colOff>27051</xdr:colOff>
      <xdr:row>40</xdr:row>
      <xdr:rowOff>80391</xdr:rowOff>
    </xdr:to>
    <xdr:sp macro="" textlink="">
      <xdr:nvSpPr>
        <xdr:cNvPr id="15" name="吹き出し: 折線 (強調線付き)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2133600" y="11744325"/>
          <a:ext cx="3579876" cy="575691"/>
        </a:xfrm>
        <a:prstGeom prst="accentCallout2">
          <a:avLst>
            <a:gd name="adj1" fmla="val 21023"/>
            <a:gd name="adj2" fmla="val 169"/>
            <a:gd name="adj3" fmla="val 18885"/>
            <a:gd name="adj4" fmla="val -15743"/>
            <a:gd name="adj5" fmla="val -570320"/>
            <a:gd name="adj6" fmla="val -17736"/>
          </a:avLst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accen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記載内容に応じ、行の高さを適宜調整してください。</a:t>
          </a:r>
        </a:p>
      </xdr:txBody>
    </xdr:sp>
    <xdr:clientData/>
  </xdr:twoCellAnchor>
  <xdr:twoCellAnchor editAs="absolute">
    <xdr:from>
      <xdr:col>15</xdr:col>
      <xdr:colOff>171450</xdr:colOff>
      <xdr:row>27</xdr:row>
      <xdr:rowOff>1076325</xdr:rowOff>
    </xdr:from>
    <xdr:to>
      <xdr:col>41</xdr:col>
      <xdr:colOff>394895</xdr:colOff>
      <xdr:row>33</xdr:row>
      <xdr:rowOff>8165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9496425" y="9772650"/>
          <a:ext cx="3157145" cy="1074965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accen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シートは保護されています。</a:t>
          </a:r>
          <a:endParaRPr kumimoji="1" lang="en-US" altLang="ja-JP" sz="1100">
            <a:solidFill>
              <a:schemeClr val="accent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accen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必要がなければ、保護を解除しないでお使いください。</a:t>
          </a:r>
          <a:endParaRPr kumimoji="1" lang="en-US" altLang="ja-JP" sz="1100">
            <a:solidFill>
              <a:schemeClr val="accent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accen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保護を解除した際は、</a:t>
          </a:r>
          <a:r>
            <a:rPr kumimoji="1" lang="ja-JP" altLang="ja-JP" sz="1100">
              <a:solidFill>
                <a:schemeClr val="accen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計算式を設定してあるセル</a:t>
          </a:r>
          <a:r>
            <a:rPr kumimoji="1" lang="ja-JP" altLang="en-US" sz="1100">
              <a:solidFill>
                <a:schemeClr val="accen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を</a:t>
          </a:r>
          <a:r>
            <a:rPr kumimoji="1" lang="ja-JP" altLang="ja-JP" sz="1100">
              <a:solidFill>
                <a:schemeClr val="accen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変更しないでください。</a:t>
          </a:r>
          <a:endParaRPr kumimoji="1" lang="ja-JP" altLang="en-US" sz="1100">
            <a:solidFill>
              <a:schemeClr val="accent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twoCellAnchor editAs="absolute">
    <xdr:from>
      <xdr:col>15</xdr:col>
      <xdr:colOff>171450</xdr:colOff>
      <xdr:row>27</xdr:row>
      <xdr:rowOff>133350</xdr:rowOff>
    </xdr:from>
    <xdr:to>
      <xdr:col>15</xdr:col>
      <xdr:colOff>2922270</xdr:colOff>
      <xdr:row>27</xdr:row>
      <xdr:rowOff>925830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9496425" y="8829675"/>
          <a:ext cx="2750820" cy="792480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accen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入力や計算に不都合がある場合は、</a:t>
          </a:r>
          <a:endParaRPr kumimoji="1" lang="en-US" altLang="ja-JP" sz="1100">
            <a:solidFill>
              <a:schemeClr val="accent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chemeClr val="accen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[</a:t>
          </a:r>
          <a:r>
            <a:rPr kumimoji="1" lang="ja-JP" altLang="en-US" sz="1100">
              <a:solidFill>
                <a:schemeClr val="accen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自由入力</a:t>
          </a:r>
          <a:r>
            <a:rPr kumimoji="1" lang="en-US" altLang="ja-JP" sz="1100">
              <a:solidFill>
                <a:schemeClr val="accen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]</a:t>
          </a:r>
          <a:r>
            <a:rPr kumimoji="1" lang="ja-JP" altLang="en-US" sz="1100">
              <a:solidFill>
                <a:schemeClr val="accen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シートをお使いください。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28</xdr:row>
          <xdr:rowOff>38100</xdr:rowOff>
        </xdr:from>
        <xdr:to>
          <xdr:col>9</xdr:col>
          <xdr:colOff>468630</xdr:colOff>
          <xdr:row>28</xdr:row>
          <xdr:rowOff>289560</xdr:rowOff>
        </xdr:to>
        <xdr:grpSp>
          <xdr:nvGrpSpPr>
            <xdr:cNvPr id="2" name="グループ化 1">
              <a:extLst>
                <a:ext uri="{FF2B5EF4-FFF2-40B4-BE49-F238E27FC236}">
                  <a16:creationId xmlns:a16="http://schemas.microsoft.com/office/drawing/2014/main" id="{00000000-0008-0000-0300-000002000000}"/>
                </a:ext>
              </a:extLst>
            </xdr:cNvPr>
            <xdr:cNvGrpSpPr/>
          </xdr:nvGrpSpPr>
          <xdr:grpSpPr>
            <a:xfrm>
              <a:off x="4781550" y="10029825"/>
              <a:ext cx="754380" cy="0"/>
              <a:chOff x="8084805" y="10988040"/>
              <a:chExt cx="891544" cy="251460"/>
            </a:xfrm>
          </xdr:grpSpPr>
          <xdr:sp macro="" textlink="">
            <xdr:nvSpPr>
              <xdr:cNvPr id="18433" name="OptionButton1" hidden="1">
                <a:extLst>
                  <a:ext uri="{63B3BB69-23CF-44E3-9099-C40C66FF867C}">
                    <a14:compatExt spid="_x0000_s18433"/>
                  </a:ext>
                  <a:ext uri="{FF2B5EF4-FFF2-40B4-BE49-F238E27FC236}">
                    <a16:creationId xmlns:a16="http://schemas.microsoft.com/office/drawing/2014/main" id="{00000000-0008-0000-0300-000001480000}"/>
                  </a:ext>
                </a:extLst>
              </xdr:cNvPr>
              <xdr:cNvSpPr/>
            </xdr:nvSpPr>
            <xdr:spPr bwMode="auto">
              <a:xfrm>
                <a:off x="8084805" y="10988040"/>
                <a:ext cx="426720" cy="25146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8434" name="OptionButton2" hidden="1">
                <a:extLst>
                  <a:ext uri="{63B3BB69-23CF-44E3-9099-C40C66FF867C}">
                    <a14:compatExt spid="_x0000_s18434"/>
                  </a:ext>
                  <a:ext uri="{FF2B5EF4-FFF2-40B4-BE49-F238E27FC236}">
                    <a16:creationId xmlns:a16="http://schemas.microsoft.com/office/drawing/2014/main" id="{00000000-0008-0000-0300-000002480000}"/>
                  </a:ext>
                </a:extLst>
              </xdr:cNvPr>
              <xdr:cNvSpPr/>
            </xdr:nvSpPr>
            <xdr:spPr bwMode="auto">
              <a:xfrm>
                <a:off x="8549629" y="10988040"/>
                <a:ext cx="426720" cy="25146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image" Target="../media/image2.emf"/><Relationship Id="rId5" Type="http://schemas.openxmlformats.org/officeDocument/2006/relationships/control" Target="../activeX/activeX1.xml"/><Relationship Id="rId4" Type="http://schemas.openxmlformats.org/officeDocument/2006/relationships/image" Target="../media/image1.png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emf"/><Relationship Id="rId3" Type="http://schemas.openxmlformats.org/officeDocument/2006/relationships/vmlDrawing" Target="../drawings/vmlDrawing2.vml"/><Relationship Id="rId7" Type="http://schemas.openxmlformats.org/officeDocument/2006/relationships/control" Target="../activeX/activeX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image" Target="../media/image3.emf"/><Relationship Id="rId5" Type="http://schemas.openxmlformats.org/officeDocument/2006/relationships/control" Target="../activeX/activeX3.xml"/><Relationship Id="rId4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C0DF1-5E14-422A-96C7-F945E1B65C68}">
  <sheetPr codeName="Sheet21">
    <tabColor theme="0"/>
  </sheetPr>
  <dimension ref="B2:D23"/>
  <sheetViews>
    <sheetView showGridLines="0" zoomScaleNormal="100" zoomScaleSheetLayoutView="100" workbookViewId="0"/>
  </sheetViews>
  <sheetFormatPr defaultRowHeight="15.75" x14ac:dyDescent="0.25"/>
  <cols>
    <col min="1" max="2" width="4.77734375" customWidth="1"/>
    <col min="3" max="3" width="21.44140625" customWidth="1"/>
    <col min="4" max="13" width="4.77734375" customWidth="1"/>
  </cols>
  <sheetData>
    <row r="2" spans="2:4" ht="19.5" x14ac:dyDescent="0.25">
      <c r="B2" s="45" t="str">
        <f>設定!C1&amp;" 中国地区老人福祉施設協議会表彰候補者　推薦書"</f>
        <v>令和８年度 中国地区老人福祉施設協議会表彰候補者　推薦書</v>
      </c>
    </row>
    <row r="3" spans="2:4" x14ac:dyDescent="0.25">
      <c r="B3" s="32"/>
    </row>
    <row r="4" spans="2:4" x14ac:dyDescent="0.25">
      <c r="B4" s="32" t="s">
        <v>91</v>
      </c>
    </row>
    <row r="5" spans="2:4" x14ac:dyDescent="0.25">
      <c r="B5" s="32" t="s">
        <v>92</v>
      </c>
    </row>
    <row r="6" spans="2:4" x14ac:dyDescent="0.25">
      <c r="B6" s="32"/>
    </row>
    <row r="7" spans="2:4" x14ac:dyDescent="0.25">
      <c r="B7" s="32" t="s">
        <v>32</v>
      </c>
    </row>
    <row r="8" spans="2:4" x14ac:dyDescent="0.25">
      <c r="B8" s="32" t="s">
        <v>97</v>
      </c>
    </row>
    <row r="9" spans="2:4" x14ac:dyDescent="0.25">
      <c r="B9" s="32" t="s">
        <v>33</v>
      </c>
    </row>
    <row r="10" spans="2:4" x14ac:dyDescent="0.25">
      <c r="B10" s="32"/>
    </row>
    <row r="11" spans="2:4" x14ac:dyDescent="0.25">
      <c r="B11" s="32" t="s">
        <v>34</v>
      </c>
    </row>
    <row r="12" spans="2:4" x14ac:dyDescent="0.25">
      <c r="B12" s="32" t="s">
        <v>35</v>
      </c>
    </row>
    <row r="13" spans="2:4" x14ac:dyDescent="0.25">
      <c r="B13" s="32"/>
      <c r="C13" s="44" t="s">
        <v>30</v>
      </c>
      <c r="D13" t="s">
        <v>40</v>
      </c>
    </row>
    <row r="14" spans="2:4" x14ac:dyDescent="0.25">
      <c r="C14" s="44" t="s">
        <v>31</v>
      </c>
      <c r="D14" t="s">
        <v>94</v>
      </c>
    </row>
    <row r="15" spans="2:4" x14ac:dyDescent="0.25">
      <c r="B15" s="32" t="s">
        <v>95</v>
      </c>
    </row>
    <row r="16" spans="2:4" x14ac:dyDescent="0.25">
      <c r="C16" s="44" t="s">
        <v>93</v>
      </c>
      <c r="D16" t="s">
        <v>41</v>
      </c>
    </row>
    <row r="18" spans="2:3" x14ac:dyDescent="0.25">
      <c r="B18" t="s">
        <v>36</v>
      </c>
    </row>
    <row r="19" spans="2:3" x14ac:dyDescent="0.25">
      <c r="C19" t="s">
        <v>38</v>
      </c>
    </row>
    <row r="20" spans="2:3" x14ac:dyDescent="0.25">
      <c r="C20" t="s">
        <v>37</v>
      </c>
    </row>
    <row r="21" spans="2:3" x14ac:dyDescent="0.25">
      <c r="C21" t="s">
        <v>39</v>
      </c>
    </row>
    <row r="22" spans="2:3" x14ac:dyDescent="0.25">
      <c r="C22" t="s">
        <v>42</v>
      </c>
    </row>
    <row r="23" spans="2:3" x14ac:dyDescent="0.25">
      <c r="C23" t="s">
        <v>96</v>
      </c>
    </row>
  </sheetData>
  <sheetProtection sheet="1" objects="1" scenarios="1"/>
  <phoneticPr fontId="3"/>
  <hyperlinks>
    <hyperlink ref="C13" location="'推薦書（様式１）'!E4" display="推薦書（様式１）" xr:uid="{EAF67C11-C3D3-41B6-ABDE-25DAEDF6DE5C}"/>
    <hyperlink ref="C14" location="'推薦書（様式１） (入力例)'!A1" display="推薦書（様式１）入力例" xr:uid="{07FE2F42-1129-4CED-95AB-728A699DBAFC}"/>
    <hyperlink ref="C16" location="'推薦書（様式１） (自由入力)'!A1" display="推薦書（様式１）自由入力" xr:uid="{10A373B2-E548-4AF8-889B-CEFF954169C3}"/>
  </hyperlinks>
  <pageMargins left="0.7" right="0.7" top="0.75" bottom="0.75" header="0.3" footer="0.3"/>
  <pageSetup paperSize="9" scale="87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82ABF-54C5-4C94-A928-B2AB95076148}">
  <sheetPr codeName="Sheet3">
    <tabColor theme="5" tint="0.79998168889431442"/>
    <pageSetUpPr fitToPage="1"/>
  </sheetPr>
  <dimension ref="B1:AO30"/>
  <sheetViews>
    <sheetView showGridLines="0" view="pageBreakPreview" zoomScaleNormal="100" zoomScaleSheetLayoutView="100" workbookViewId="0">
      <selection activeCell="D6" sqref="D6:G6"/>
    </sheetView>
  </sheetViews>
  <sheetFormatPr defaultColWidth="8.77734375" defaultRowHeight="15.75" x14ac:dyDescent="0.25"/>
  <cols>
    <col min="1" max="1" width="0.77734375" style="1" customWidth="1"/>
    <col min="2" max="2" width="2.77734375" style="1" bestFit="1" customWidth="1"/>
    <col min="3" max="3" width="9.33203125" style="1" customWidth="1"/>
    <col min="4" max="4" width="2.21875" style="1" customWidth="1"/>
    <col min="5" max="6" width="15.6640625" style="1" customWidth="1"/>
    <col min="7" max="7" width="9.21875" style="1" customWidth="1"/>
    <col min="8" max="8" width="1.5546875" style="1" customWidth="1"/>
    <col min="9" max="9" width="1.88671875" style="1" customWidth="1"/>
    <col min="10" max="10" width="7.21875" style="1" customWidth="1"/>
    <col min="11" max="11" width="4.21875" style="1" customWidth="1"/>
    <col min="12" max="12" width="14" style="1" customWidth="1"/>
    <col min="13" max="13" width="3.33203125" style="1" customWidth="1"/>
    <col min="14" max="15" width="10.44140625" style="3" customWidth="1"/>
    <col min="16" max="16" width="34.21875" style="1" customWidth="1"/>
    <col min="17" max="18" width="7.88671875" style="1" hidden="1" customWidth="1"/>
    <col min="19" max="19" width="13.77734375" style="1" hidden="1" customWidth="1"/>
    <col min="20" max="20" width="14.21875" style="1" hidden="1" customWidth="1"/>
    <col min="21" max="22" width="7.77734375" style="1" hidden="1" customWidth="1"/>
    <col min="23" max="23" width="7.33203125" style="1" hidden="1" customWidth="1"/>
    <col min="24" max="27" width="10.77734375" style="1" hidden="1" customWidth="1"/>
    <col min="28" max="36" width="8.77734375" style="1" hidden="1" customWidth="1"/>
    <col min="37" max="39" width="9.21875" style="1" hidden="1" customWidth="1"/>
    <col min="40" max="40" width="9.88671875" style="1" hidden="1" customWidth="1"/>
    <col min="41" max="41" width="8.21875" style="1" hidden="1" customWidth="1"/>
    <col min="42" max="16384" width="8.77734375" style="1"/>
  </cols>
  <sheetData>
    <row r="1" spans="2:41" x14ac:dyDescent="0.25">
      <c r="B1" s="1" t="s">
        <v>29</v>
      </c>
      <c r="Q1" s="1" t="s">
        <v>70</v>
      </c>
      <c r="R1" s="1" t="s">
        <v>70</v>
      </c>
      <c r="S1" s="1" t="s">
        <v>70</v>
      </c>
      <c r="T1" s="1" t="s">
        <v>70</v>
      </c>
      <c r="U1" s="1" t="s">
        <v>70</v>
      </c>
      <c r="V1" s="1" t="s">
        <v>70</v>
      </c>
      <c r="W1" s="1" t="s">
        <v>70</v>
      </c>
      <c r="X1" s="1" t="s">
        <v>70</v>
      </c>
      <c r="Y1" s="1" t="s">
        <v>70</v>
      </c>
      <c r="Z1" s="1" t="s">
        <v>70</v>
      </c>
      <c r="AA1" s="1" t="s">
        <v>70</v>
      </c>
      <c r="AB1" s="1" t="s">
        <v>70</v>
      </c>
      <c r="AC1" s="1" t="s">
        <v>70</v>
      </c>
      <c r="AD1" s="1" t="s">
        <v>70</v>
      </c>
      <c r="AE1" s="1" t="s">
        <v>70</v>
      </c>
      <c r="AF1" s="1" t="s">
        <v>70</v>
      </c>
      <c r="AG1" s="1" t="s">
        <v>70</v>
      </c>
      <c r="AH1" s="1" t="s">
        <v>70</v>
      </c>
      <c r="AI1" s="1" t="s">
        <v>70</v>
      </c>
      <c r="AJ1" s="1" t="s">
        <v>70</v>
      </c>
      <c r="AK1" s="1" t="s">
        <v>70</v>
      </c>
      <c r="AL1" s="1" t="s">
        <v>70</v>
      </c>
      <c r="AM1" s="1" t="s">
        <v>70</v>
      </c>
      <c r="AN1" s="1" t="s">
        <v>70</v>
      </c>
      <c r="AO1" s="1" t="s">
        <v>70</v>
      </c>
    </row>
    <row r="2" spans="2:41" ht="21" x14ac:dyDescent="0.25">
      <c r="C2" s="4" t="str">
        <f>設定!C1&amp;" 中国地区老人福祉施設協議会表彰候補者　推薦書"</f>
        <v>令和８年度 中国地区老人福祉施設協議会表彰候補者　推薦書</v>
      </c>
      <c r="E2" s="5"/>
      <c r="R2" s="2"/>
      <c r="S2" s="2"/>
    </row>
    <row r="3" spans="2:41" ht="27" customHeight="1" x14ac:dyDescent="0.25">
      <c r="H3" s="109" t="s">
        <v>43</v>
      </c>
      <c r="I3" s="109"/>
      <c r="J3" s="109"/>
      <c r="K3" s="109"/>
      <c r="L3" s="109"/>
      <c r="M3" s="109"/>
    </row>
    <row r="4" spans="2:41" x14ac:dyDescent="0.25">
      <c r="N4" s="61"/>
      <c r="P4" s="23"/>
      <c r="Q4" s="1" t="b">
        <v>1</v>
      </c>
    </row>
    <row r="5" spans="2:41" ht="18" customHeight="1" x14ac:dyDescent="0.25">
      <c r="B5" s="84" t="s">
        <v>51</v>
      </c>
      <c r="C5" s="75" t="s">
        <v>98</v>
      </c>
      <c r="D5" s="111" t="s">
        <v>72</v>
      </c>
      <c r="E5" s="112"/>
      <c r="F5" s="112"/>
      <c r="G5" s="112"/>
      <c r="H5" s="115" t="s">
        <v>50</v>
      </c>
      <c r="I5" s="93"/>
      <c r="J5" s="94"/>
      <c r="K5" s="119" t="str">
        <f>IF(U13=0,"",U13&amp;"年 "&amp;V13&amp;"ヶ月 ")</f>
        <v xml:space="preserve">24年 10ヶ月 </v>
      </c>
      <c r="L5" s="120"/>
      <c r="M5" s="121"/>
      <c r="N5" s="61" t="str">
        <f>Q5&amp;R5</f>
        <v/>
      </c>
      <c r="P5" s="23"/>
      <c r="Q5" s="1" t="str">
        <f>IF(D5="","",IF(ISERROR(FIND("　",D5,1)),"姓と名の間に全角スペースを入力してください",""))</f>
        <v/>
      </c>
      <c r="R5" s="1" t="str">
        <f>IF(D6="","",IF(D5="","ふりがなを入力してください",""))</f>
        <v/>
      </c>
    </row>
    <row r="6" spans="2:41" ht="30" customHeight="1" x14ac:dyDescent="0.25">
      <c r="B6" s="110"/>
      <c r="C6" s="69" t="s">
        <v>68</v>
      </c>
      <c r="D6" s="113" t="s">
        <v>73</v>
      </c>
      <c r="E6" s="114"/>
      <c r="F6" s="114"/>
      <c r="G6" s="114"/>
      <c r="H6" s="116"/>
      <c r="I6" s="117"/>
      <c r="J6" s="118"/>
      <c r="K6" s="122"/>
      <c r="L6" s="123"/>
      <c r="M6" s="124"/>
      <c r="N6" s="61" t="str">
        <f>Q6</f>
        <v/>
      </c>
      <c r="O6" s="46"/>
      <c r="P6" s="23"/>
      <c r="Q6" s="1" t="str">
        <f>IF(D6="","",IF(ISERROR(FIND("　",D6,1)),"姓と名の間に全角スペースを入力してください",""))</f>
        <v/>
      </c>
    </row>
    <row r="7" spans="2:41" ht="25.15" customHeight="1" x14ac:dyDescent="0.25">
      <c r="B7" s="52" t="s">
        <v>52</v>
      </c>
      <c r="C7" s="70" t="s">
        <v>69</v>
      </c>
      <c r="D7" s="90" t="s">
        <v>74</v>
      </c>
      <c r="E7" s="91"/>
      <c r="F7" s="91"/>
      <c r="G7" s="91"/>
      <c r="H7" s="91"/>
      <c r="I7" s="91"/>
      <c r="J7" s="91"/>
      <c r="K7" s="91"/>
      <c r="L7" s="91"/>
      <c r="M7" s="92"/>
      <c r="N7" s="6"/>
      <c r="O7" s="46"/>
      <c r="P7" s="2"/>
    </row>
    <row r="8" spans="2:41" ht="18" customHeight="1" x14ac:dyDescent="0.25">
      <c r="B8" s="84" t="s">
        <v>56</v>
      </c>
      <c r="C8" s="71" t="s">
        <v>53</v>
      </c>
      <c r="D8" s="103" t="s">
        <v>75</v>
      </c>
      <c r="E8" s="104"/>
      <c r="F8" s="104"/>
      <c r="G8" s="104"/>
      <c r="H8" s="104"/>
      <c r="I8" s="104"/>
      <c r="J8" s="104"/>
      <c r="K8" s="104"/>
      <c r="L8" s="104"/>
      <c r="M8" s="105"/>
      <c r="N8" s="6"/>
      <c r="O8" s="46"/>
      <c r="P8" s="2"/>
    </row>
    <row r="9" spans="2:41" ht="25.15" customHeight="1" x14ac:dyDescent="0.25">
      <c r="B9" s="102"/>
      <c r="C9" s="69" t="s">
        <v>54</v>
      </c>
      <c r="D9" s="106" t="s">
        <v>76</v>
      </c>
      <c r="E9" s="107"/>
      <c r="F9" s="107"/>
      <c r="G9" s="107"/>
      <c r="H9" s="107"/>
      <c r="I9" s="107"/>
      <c r="J9" s="107"/>
      <c r="K9" s="107"/>
      <c r="L9" s="107"/>
      <c r="M9" s="108"/>
      <c r="N9" s="6"/>
      <c r="O9" s="46"/>
      <c r="P9" s="2"/>
    </row>
    <row r="10" spans="2:41" ht="18" customHeight="1" x14ac:dyDescent="0.25">
      <c r="B10" s="102"/>
      <c r="C10" s="71" t="s">
        <v>53</v>
      </c>
      <c r="D10" s="103" t="s">
        <v>77</v>
      </c>
      <c r="E10" s="104"/>
      <c r="F10" s="104"/>
      <c r="G10" s="104"/>
      <c r="H10" s="104"/>
      <c r="I10" s="104"/>
      <c r="J10" s="104"/>
      <c r="K10" s="104"/>
      <c r="L10" s="104"/>
      <c r="M10" s="105"/>
      <c r="N10" s="6"/>
      <c r="O10" s="46"/>
      <c r="P10" s="2"/>
    </row>
    <row r="11" spans="2:41" ht="25.15" customHeight="1" thickBot="1" x14ac:dyDescent="0.3">
      <c r="B11" s="85"/>
      <c r="C11" s="72" t="s">
        <v>55</v>
      </c>
      <c r="D11" s="106" t="s">
        <v>78</v>
      </c>
      <c r="E11" s="107"/>
      <c r="F11" s="107"/>
      <c r="G11" s="107"/>
      <c r="H11" s="107"/>
      <c r="I11" s="107"/>
      <c r="J11" s="107"/>
      <c r="K11" s="107"/>
      <c r="L11" s="107"/>
      <c r="M11" s="108"/>
      <c r="N11" s="6"/>
      <c r="O11" s="46"/>
      <c r="P11" s="2"/>
    </row>
    <row r="12" spans="2:41" ht="18" customHeight="1" x14ac:dyDescent="0.25">
      <c r="B12" s="84" t="s">
        <v>58</v>
      </c>
      <c r="C12" s="86" t="s">
        <v>57</v>
      </c>
      <c r="D12" s="63" t="s">
        <v>59</v>
      </c>
      <c r="E12" s="64" t="s">
        <v>79</v>
      </c>
      <c r="F12" s="88"/>
      <c r="G12" s="88"/>
      <c r="H12" s="88"/>
      <c r="I12" s="88"/>
      <c r="J12" s="88"/>
      <c r="K12" s="88"/>
      <c r="L12" s="88"/>
      <c r="M12" s="89"/>
      <c r="N12" s="6"/>
      <c r="O12" s="46"/>
      <c r="P12" s="2"/>
      <c r="Q12" s="7" t="s">
        <v>0</v>
      </c>
      <c r="R12" s="7" t="s">
        <v>8</v>
      </c>
      <c r="S12" s="7" t="s">
        <v>1</v>
      </c>
      <c r="T12" s="8" t="s">
        <v>2</v>
      </c>
      <c r="U12" s="9" t="s">
        <v>3</v>
      </c>
      <c r="V12" s="10" t="s">
        <v>4</v>
      </c>
      <c r="W12" s="11" t="s">
        <v>0</v>
      </c>
    </row>
    <row r="13" spans="2:41" ht="25.15" customHeight="1" thickBot="1" x14ac:dyDescent="0.3">
      <c r="B13" s="85"/>
      <c r="C13" s="87"/>
      <c r="D13" s="97" t="str">
        <f>IF(MID(H3,1,1)="＊","",IF(MID(H3,1,3)="広島市","広島県広島市",(MID(H3,1,3))))</f>
        <v>鳥取県</v>
      </c>
      <c r="E13" s="98"/>
      <c r="F13" s="99" t="s">
        <v>90</v>
      </c>
      <c r="G13" s="100"/>
      <c r="H13" s="100"/>
      <c r="I13" s="100"/>
      <c r="J13" s="100"/>
      <c r="K13" s="100"/>
      <c r="L13" s="100"/>
      <c r="M13" s="101"/>
      <c r="N13" s="6"/>
      <c r="O13" s="46"/>
      <c r="P13" s="2"/>
      <c r="Q13" s="12">
        <f>SUM(Q16:Q27)</f>
        <v>10532</v>
      </c>
      <c r="R13" s="12">
        <f>SUM(R16:R27)</f>
        <v>9071</v>
      </c>
      <c r="S13" s="13">
        <f>MIN(S16:S27)</f>
        <v>35947</v>
      </c>
      <c r="T13" s="14">
        <f>S13+R13</f>
        <v>45018</v>
      </c>
      <c r="U13" s="15">
        <f>IFERROR(DATEDIF($S13,$T13,"Y"),0)</f>
        <v>24</v>
      </c>
      <c r="V13" s="16">
        <f>IFERROR(DATEDIF($S13,$T13,"YM"),0)</f>
        <v>10</v>
      </c>
      <c r="W13" s="17">
        <f>IFERROR(DATEDIF($S13,$T13,"MD"),0)</f>
        <v>1</v>
      </c>
    </row>
    <row r="14" spans="2:41" ht="25.15" customHeight="1" x14ac:dyDescent="0.25">
      <c r="B14" s="52" t="s">
        <v>60</v>
      </c>
      <c r="C14" s="73" t="s">
        <v>61</v>
      </c>
      <c r="D14" s="90" t="s">
        <v>80</v>
      </c>
      <c r="E14" s="91"/>
      <c r="F14" s="91"/>
      <c r="G14" s="91"/>
      <c r="H14" s="91"/>
      <c r="I14" s="91"/>
      <c r="J14" s="91"/>
      <c r="K14" s="91"/>
      <c r="L14" s="91"/>
      <c r="M14" s="92"/>
      <c r="N14" s="6"/>
      <c r="O14" s="46"/>
      <c r="P14" s="2"/>
    </row>
    <row r="15" spans="2:41" ht="19.899999999999999" customHeight="1" x14ac:dyDescent="0.25">
      <c r="B15" s="59"/>
      <c r="C15" s="74"/>
      <c r="D15" s="19"/>
      <c r="E15" s="48" t="s">
        <v>5</v>
      </c>
      <c r="F15" s="20" t="s">
        <v>6</v>
      </c>
      <c r="G15" s="21" t="s">
        <v>22</v>
      </c>
      <c r="H15" s="20"/>
      <c r="I15" s="93" t="s">
        <v>23</v>
      </c>
      <c r="J15" s="93"/>
      <c r="K15" s="93"/>
      <c r="L15" s="93"/>
      <c r="M15" s="94"/>
      <c r="N15" s="22" t="s">
        <v>18</v>
      </c>
      <c r="O15" s="62" t="s">
        <v>89</v>
      </c>
      <c r="P15" s="23" t="str">
        <f>IF(P16&amp;P17&amp;P18&amp;P19&amp;P20&amp;P21&amp;P22&amp;P23&amp;P24&amp;P25&amp;P26&amp;P27="","","確認してください")</f>
        <v>確認してください</v>
      </c>
      <c r="Q15" s="24" t="s">
        <v>0</v>
      </c>
      <c r="R15" s="24" t="s">
        <v>8</v>
      </c>
      <c r="S15" s="24" t="s">
        <v>1</v>
      </c>
      <c r="T15" s="24" t="s">
        <v>2</v>
      </c>
      <c r="U15" s="24" t="s">
        <v>3</v>
      </c>
      <c r="V15" s="24" t="s">
        <v>4</v>
      </c>
      <c r="W15" s="24" t="s">
        <v>0</v>
      </c>
      <c r="Y15" s="25" t="s">
        <v>5</v>
      </c>
      <c r="Z15" s="25" t="s">
        <v>17</v>
      </c>
      <c r="AA15" s="25" t="s">
        <v>16</v>
      </c>
      <c r="AB15" s="25" t="s">
        <v>12</v>
      </c>
      <c r="AC15" s="25" t="s">
        <v>13</v>
      </c>
      <c r="AD15" s="25" t="s">
        <v>14</v>
      </c>
      <c r="AE15" s="25" t="s">
        <v>15</v>
      </c>
      <c r="AF15" s="25" t="s">
        <v>28</v>
      </c>
      <c r="AG15" s="25" t="s">
        <v>19</v>
      </c>
      <c r="AH15" s="25" t="s">
        <v>20</v>
      </c>
      <c r="AI15" s="25" t="s">
        <v>21</v>
      </c>
      <c r="AK15" s="26" t="s">
        <v>24</v>
      </c>
      <c r="AL15" s="26" t="s">
        <v>25</v>
      </c>
      <c r="AM15" s="26" t="s">
        <v>26</v>
      </c>
      <c r="AN15" s="26" t="s">
        <v>27</v>
      </c>
    </row>
    <row r="16" spans="2:41" ht="30" customHeight="1" x14ac:dyDescent="0.25">
      <c r="B16" s="60" t="s">
        <v>62</v>
      </c>
      <c r="C16" s="72" t="s">
        <v>67</v>
      </c>
      <c r="D16" s="27" t="str">
        <f>AH16</f>
        <v/>
      </c>
      <c r="E16" s="65">
        <v>35947</v>
      </c>
      <c r="F16" s="66">
        <v>37711</v>
      </c>
      <c r="G16" s="33" t="str">
        <f t="shared" ref="G16:G18" si="0">IF(W16="","",AG16&amp;U16&amp;"年 "&amp;V16&amp;"ヶ月")</f>
        <v>4年 10ヶ月</v>
      </c>
      <c r="H16" s="34" t="str">
        <f>AI16</f>
        <v/>
      </c>
      <c r="I16" s="95" t="s">
        <v>85</v>
      </c>
      <c r="J16" s="95"/>
      <c r="K16" s="95"/>
      <c r="L16" s="95"/>
      <c r="M16" s="96"/>
      <c r="N16" s="67"/>
      <c r="O16" s="67"/>
      <c r="P16" s="23" t="str">
        <f>AK16&amp;AL16&amp;AM16&amp;AN16</f>
        <v/>
      </c>
      <c r="Q16" s="28">
        <f t="shared" ref="Q16:Q27" si="1">T16-S16</f>
        <v>1765</v>
      </c>
      <c r="R16" s="28">
        <f t="shared" ref="R16:R18" si="2">IF(N16&lt;&gt;"",0-Q16,IF(O16="",Q16,0))</f>
        <v>1765</v>
      </c>
      <c r="S16" s="29">
        <f>IF(AA16,Y16,DATEVALUE("2099/12/31"))</f>
        <v>35947</v>
      </c>
      <c r="T16" s="29">
        <f>IF(AA16,Z16+1,DATEVALUE("2099/12/31"))</f>
        <v>37712</v>
      </c>
      <c r="U16" s="30">
        <f>IF(Q16&gt;0,DATEDIF($S16,$T16,"Y"),"")</f>
        <v>4</v>
      </c>
      <c r="V16" s="30">
        <f>IF(Q16&gt;0,DATEDIF($S16,$T16,"YM"),"")</f>
        <v>10</v>
      </c>
      <c r="W16" s="30">
        <f>IF(Q16&gt;0,DATEDIF($S16,$T16,"MD"),"")</f>
        <v>0</v>
      </c>
      <c r="Y16" s="18">
        <f>E16</f>
        <v>35947</v>
      </c>
      <c r="Z16" s="18">
        <f>IF(F16="現在",設定!$C$2,F16)</f>
        <v>37711</v>
      </c>
      <c r="AA16" s="1" t="b">
        <f>AND(AB16:AF16)</f>
        <v>1</v>
      </c>
      <c r="AB16" s="1" t="b">
        <f t="shared" ref="AB16:AB27" si="3">IF(Y16&gt;0,TRUE,FALSE)</f>
        <v>1</v>
      </c>
      <c r="AC16" s="1" t="b">
        <f>IF(ISERROR(VALUE(Y16)),FALSE,TRUE)</f>
        <v>1</v>
      </c>
      <c r="AD16" s="1" t="b">
        <f>IF(Z16&gt;0,TRUE,FALSE)</f>
        <v>1</v>
      </c>
      <c r="AE16" s="1" t="b">
        <f>IF(ISERROR(VALUE(Z16)),FALSE,TRUE)</f>
        <v>1</v>
      </c>
      <c r="AF16" s="31" t="b">
        <f>Y16&lt;=Z16</f>
        <v>1</v>
      </c>
      <c r="AG16" s="1" t="str">
        <f>IF($N16="","","▲")</f>
        <v/>
      </c>
      <c r="AH16" s="1" t="str">
        <f>IF(OR($N16&lt;&gt;"",$O16&lt;&gt;""),"(","")</f>
        <v/>
      </c>
      <c r="AI16" s="1" t="str">
        <f>IF(OR($N16&lt;&gt;"",$O16&lt;&gt;""),")","")</f>
        <v/>
      </c>
      <c r="AL16" s="1" t="str">
        <f>IF(AND(AB16,AD16),IF(AND(AC16,AE16),"","日付が正しくない。"),"")</f>
        <v/>
      </c>
      <c r="AM16" s="1" t="str">
        <f>IF(AND(AB16,AC16,AD16,AE16),IF(AF16,"","日付が逆転。"),"")</f>
        <v/>
      </c>
      <c r="AN16" s="1" t="str">
        <f>IF(AD16,IF(AD17,"",IF(F16="現在","","最後の行の至は[現在]としてください。")),"")</f>
        <v/>
      </c>
    </row>
    <row r="17" spans="2:40" ht="30" customHeight="1" x14ac:dyDescent="0.25">
      <c r="B17" s="27"/>
      <c r="C17" s="58"/>
      <c r="D17" s="27" t="str">
        <f t="shared" ref="D17:D27" si="4">AH17</f>
        <v>(</v>
      </c>
      <c r="E17" s="66">
        <v>36331</v>
      </c>
      <c r="F17" s="66">
        <v>36452</v>
      </c>
      <c r="G17" s="35" t="str">
        <f t="shared" si="0"/>
        <v>▲0年 4ヶ月</v>
      </c>
      <c r="H17" s="36" t="str">
        <f t="shared" ref="H17:H27" si="5">AI17</f>
        <v>)</v>
      </c>
      <c r="I17" s="82" t="s">
        <v>82</v>
      </c>
      <c r="J17" s="82"/>
      <c r="K17" s="82"/>
      <c r="L17" s="82"/>
      <c r="M17" s="83"/>
      <c r="N17" s="67" t="s">
        <v>18</v>
      </c>
      <c r="O17" s="67"/>
      <c r="P17" s="23" t="str">
        <f t="shared" ref="P17:P27" si="6">AK17&amp;AL17&amp;AM17&amp;AN17</f>
        <v>[自]が前の行の[至]に連続していません。</v>
      </c>
      <c r="Q17" s="28">
        <f t="shared" si="1"/>
        <v>122</v>
      </c>
      <c r="R17" s="28">
        <f t="shared" si="2"/>
        <v>-122</v>
      </c>
      <c r="S17" s="29">
        <f t="shared" ref="S17:S27" si="7">IF(AA17,Y17,DATEVALUE("2099/12/31"))</f>
        <v>36331</v>
      </c>
      <c r="T17" s="29">
        <f t="shared" ref="T17:T27" si="8">IF(AA17,Z17+1,DATEVALUE("2099/12/31"))</f>
        <v>36453</v>
      </c>
      <c r="U17" s="30">
        <f t="shared" ref="U17:U27" si="9">IF(Q17&gt;0,DATEDIF($S17,$T17,"Y"),"")</f>
        <v>0</v>
      </c>
      <c r="V17" s="30">
        <f t="shared" ref="V17:V27" si="10">IF(Q17&gt;0,DATEDIF($S17,$T17,"YM"),"")</f>
        <v>4</v>
      </c>
      <c r="W17" s="30">
        <f t="shared" ref="W17:W27" si="11">IF(Q17&gt;0,DATEDIF($S17,$T17,"MD"),"")</f>
        <v>0</v>
      </c>
      <c r="Y17" s="18">
        <f>E17</f>
        <v>36331</v>
      </c>
      <c r="Z17" s="18">
        <f>IF(F17="現在",設定!$C$2,F17)</f>
        <v>36452</v>
      </c>
      <c r="AA17" s="1" t="b">
        <f t="shared" ref="AA17:AA27" si="12">AND(AB17:AF17)</f>
        <v>1</v>
      </c>
      <c r="AB17" s="1" t="b">
        <f t="shared" si="3"/>
        <v>1</v>
      </c>
      <c r="AC17" s="1" t="b">
        <f t="shared" ref="AC17:AC27" si="13">IF(ISERROR(VALUE(Y17)),FALSE,TRUE)</f>
        <v>1</v>
      </c>
      <c r="AD17" s="1" t="b">
        <f t="shared" ref="AD17:AD27" si="14">IF(Z17&gt;0,TRUE,FALSE)</f>
        <v>1</v>
      </c>
      <c r="AE17" s="1" t="b">
        <f t="shared" ref="AE17:AE27" si="15">IF(ISERROR(VALUE(Z17)),FALSE,TRUE)</f>
        <v>1</v>
      </c>
      <c r="AF17" s="31" t="b">
        <f t="shared" ref="AF17:AF27" si="16">Y17&lt;=Z17</f>
        <v>1</v>
      </c>
      <c r="AG17" s="1" t="str">
        <f t="shared" ref="AG17:AG27" si="17">IF($N17="","","▲")</f>
        <v>▲</v>
      </c>
      <c r="AH17" s="1" t="str">
        <f t="shared" ref="AH17:AH27" si="18">IF(OR($N17&lt;&gt;"",$O17&lt;&gt;""),"(","")</f>
        <v>(</v>
      </c>
      <c r="AI17" s="1" t="str">
        <f t="shared" ref="AI17:AI27" si="19">IF(OR($N17&lt;&gt;"",$O17&lt;&gt;""),")","")</f>
        <v>)</v>
      </c>
      <c r="AK17" s="1" t="str">
        <f>IF(AA17,IF(E17=(F16+1),"","[自]が前の行の[至]に連続していません。"),"")</f>
        <v>[自]が前の行の[至]に連続していません。</v>
      </c>
      <c r="AL17" s="1" t="str">
        <f t="shared" ref="AL17:AL27" si="20">IF(AND(AB17,AD17),IF(AND(AC17,AE17),"","日付が正しくない。"),"")</f>
        <v/>
      </c>
      <c r="AM17" s="1" t="str">
        <f t="shared" ref="AM17:AM27" si="21">IF(AND(AB17,AC17,AD17,AE17),IF(AF17,"","日付が逆転。"),"")</f>
        <v/>
      </c>
      <c r="AN17" s="1" t="str">
        <f t="shared" ref="AN17:AN27" si="22">IF(AD17,IF(AD18,"",IF(F17="現在","","最後の行の至は[現在]としてください。")),"")</f>
        <v/>
      </c>
    </row>
    <row r="18" spans="2:40" ht="30" customHeight="1" x14ac:dyDescent="0.25">
      <c r="B18" s="27"/>
      <c r="C18" s="58"/>
      <c r="D18" s="27" t="str">
        <f t="shared" si="4"/>
        <v>(</v>
      </c>
      <c r="E18" s="66">
        <v>37179</v>
      </c>
      <c r="F18" s="66">
        <v>37421</v>
      </c>
      <c r="G18" s="35" t="str">
        <f t="shared" si="0"/>
        <v>▲0年 8ヶ月</v>
      </c>
      <c r="H18" s="36" t="str">
        <f t="shared" si="5"/>
        <v>)</v>
      </c>
      <c r="I18" s="82" t="s">
        <v>82</v>
      </c>
      <c r="J18" s="82"/>
      <c r="K18" s="82"/>
      <c r="L18" s="82"/>
      <c r="M18" s="83"/>
      <c r="N18" s="67" t="s">
        <v>18</v>
      </c>
      <c r="O18" s="67"/>
      <c r="P18" s="23" t="str">
        <f t="shared" si="6"/>
        <v>[自]が前の行の[至]に連続していません。</v>
      </c>
      <c r="Q18" s="28">
        <f t="shared" si="1"/>
        <v>243</v>
      </c>
      <c r="R18" s="28">
        <f t="shared" si="2"/>
        <v>-243</v>
      </c>
      <c r="S18" s="29">
        <f t="shared" si="7"/>
        <v>37179</v>
      </c>
      <c r="T18" s="29">
        <f t="shared" si="8"/>
        <v>37422</v>
      </c>
      <c r="U18" s="30">
        <f t="shared" si="9"/>
        <v>0</v>
      </c>
      <c r="V18" s="30">
        <f t="shared" si="10"/>
        <v>8</v>
      </c>
      <c r="W18" s="30">
        <f t="shared" si="11"/>
        <v>0</v>
      </c>
      <c r="Y18" s="18">
        <f t="shared" ref="Y18:Y27" si="23">E18</f>
        <v>37179</v>
      </c>
      <c r="Z18" s="18">
        <f>IF(F18="現在",設定!$C$2,F18)</f>
        <v>37421</v>
      </c>
      <c r="AA18" s="1" t="b">
        <f t="shared" si="12"/>
        <v>1</v>
      </c>
      <c r="AB18" s="1" t="b">
        <f t="shared" si="3"/>
        <v>1</v>
      </c>
      <c r="AC18" s="1" t="b">
        <f t="shared" si="13"/>
        <v>1</v>
      </c>
      <c r="AD18" s="1" t="b">
        <f t="shared" si="14"/>
        <v>1</v>
      </c>
      <c r="AE18" s="1" t="b">
        <f t="shared" si="15"/>
        <v>1</v>
      </c>
      <c r="AF18" s="31" t="b">
        <f t="shared" si="16"/>
        <v>1</v>
      </c>
      <c r="AG18" s="1" t="str">
        <f t="shared" si="17"/>
        <v>▲</v>
      </c>
      <c r="AH18" s="1" t="str">
        <f t="shared" si="18"/>
        <v>(</v>
      </c>
      <c r="AI18" s="1" t="str">
        <f t="shared" si="19"/>
        <v>)</v>
      </c>
      <c r="AK18" s="1" t="str">
        <f t="shared" ref="AK18:AK27" si="24">IF(AA18,IF(E18=(F17+1),"","[自]が前の行の[至]に連続していません。"),"")</f>
        <v>[自]が前の行の[至]に連続していません。</v>
      </c>
      <c r="AL18" s="1" t="str">
        <f t="shared" si="20"/>
        <v/>
      </c>
      <c r="AM18" s="1" t="str">
        <f t="shared" si="21"/>
        <v/>
      </c>
      <c r="AN18" s="1" t="str">
        <f t="shared" si="22"/>
        <v/>
      </c>
    </row>
    <row r="19" spans="2:40" ht="30" customHeight="1" x14ac:dyDescent="0.25">
      <c r="B19" s="27"/>
      <c r="C19" s="58"/>
      <c r="D19" s="27" t="str">
        <f t="shared" si="4"/>
        <v>(</v>
      </c>
      <c r="E19" s="66">
        <v>37712</v>
      </c>
      <c r="F19" s="66">
        <v>38442</v>
      </c>
      <c r="G19" s="35" t="str">
        <f>IF(W19="","",AG19&amp;U19&amp;"年 "&amp;V19&amp;"ヶ月")</f>
        <v>2年 0ヶ月</v>
      </c>
      <c r="H19" s="36" t="str">
        <f t="shared" si="5"/>
        <v>)</v>
      </c>
      <c r="I19" s="82" t="s">
        <v>83</v>
      </c>
      <c r="J19" s="82"/>
      <c r="K19" s="82"/>
      <c r="L19" s="82"/>
      <c r="M19" s="83"/>
      <c r="N19" s="67"/>
      <c r="O19" s="67" t="s">
        <v>89</v>
      </c>
      <c r="P19" s="23" t="str">
        <f t="shared" si="6"/>
        <v>[自]が前の行の[至]に連続していません。</v>
      </c>
      <c r="Q19" s="28">
        <f t="shared" si="1"/>
        <v>731</v>
      </c>
      <c r="R19" s="28">
        <f>IF(N19&lt;&gt;"",0-Q19,IF(O19="",Q19,0))</f>
        <v>0</v>
      </c>
      <c r="S19" s="29">
        <f t="shared" si="7"/>
        <v>37712</v>
      </c>
      <c r="T19" s="29">
        <f t="shared" si="8"/>
        <v>38443</v>
      </c>
      <c r="U19" s="30">
        <f t="shared" si="9"/>
        <v>2</v>
      </c>
      <c r="V19" s="30">
        <f t="shared" si="10"/>
        <v>0</v>
      </c>
      <c r="W19" s="30">
        <f t="shared" si="11"/>
        <v>0</v>
      </c>
      <c r="Y19" s="18">
        <f t="shared" si="23"/>
        <v>37712</v>
      </c>
      <c r="Z19" s="18">
        <f>IF(F19="現在",設定!$C$2,F19)</f>
        <v>38442</v>
      </c>
      <c r="AA19" s="1" t="b">
        <f t="shared" si="12"/>
        <v>1</v>
      </c>
      <c r="AB19" s="1" t="b">
        <f t="shared" si="3"/>
        <v>1</v>
      </c>
      <c r="AC19" s="1" t="b">
        <f t="shared" si="13"/>
        <v>1</v>
      </c>
      <c r="AD19" s="1" t="b">
        <f t="shared" si="14"/>
        <v>1</v>
      </c>
      <c r="AE19" s="1" t="b">
        <f t="shared" si="15"/>
        <v>1</v>
      </c>
      <c r="AF19" s="31" t="b">
        <f t="shared" si="16"/>
        <v>1</v>
      </c>
      <c r="AG19" s="1" t="str">
        <f t="shared" si="17"/>
        <v/>
      </c>
      <c r="AH19" s="1" t="str">
        <f t="shared" si="18"/>
        <v>(</v>
      </c>
      <c r="AI19" s="1" t="str">
        <f t="shared" si="19"/>
        <v>)</v>
      </c>
      <c r="AK19" s="1" t="str">
        <f t="shared" si="24"/>
        <v>[自]が前の行の[至]に連続していません。</v>
      </c>
      <c r="AL19" s="1" t="str">
        <f t="shared" si="20"/>
        <v/>
      </c>
      <c r="AM19" s="1" t="str">
        <f t="shared" si="21"/>
        <v/>
      </c>
      <c r="AN19" s="1" t="str">
        <f t="shared" si="22"/>
        <v/>
      </c>
    </row>
    <row r="20" spans="2:40" ht="30" customHeight="1" x14ac:dyDescent="0.25">
      <c r="B20" s="27"/>
      <c r="C20" s="58"/>
      <c r="D20" s="27" t="str">
        <f t="shared" si="4"/>
        <v/>
      </c>
      <c r="E20" s="66">
        <v>38443</v>
      </c>
      <c r="F20" s="66">
        <v>39813</v>
      </c>
      <c r="G20" s="35" t="str">
        <f t="shared" ref="G20:G27" si="25">IF(W20="","",AG20&amp;U20&amp;"年 "&amp;V20&amp;"ヶ月")</f>
        <v>3年 9ヶ月</v>
      </c>
      <c r="H20" s="36" t="str">
        <f t="shared" si="5"/>
        <v/>
      </c>
      <c r="I20" s="82" t="s">
        <v>84</v>
      </c>
      <c r="J20" s="82"/>
      <c r="K20" s="82"/>
      <c r="L20" s="82"/>
      <c r="M20" s="83"/>
      <c r="N20" s="67"/>
      <c r="O20" s="67"/>
      <c r="P20" s="23" t="str">
        <f t="shared" si="6"/>
        <v/>
      </c>
      <c r="Q20" s="28">
        <f t="shared" si="1"/>
        <v>1371</v>
      </c>
      <c r="R20" s="28">
        <f t="shared" ref="R20:R27" si="26">IF(N20&lt;&gt;"",0-Q20,IF(O20="",Q20,0))</f>
        <v>1371</v>
      </c>
      <c r="S20" s="29">
        <f t="shared" si="7"/>
        <v>38443</v>
      </c>
      <c r="T20" s="29">
        <f t="shared" si="8"/>
        <v>39814</v>
      </c>
      <c r="U20" s="30">
        <f t="shared" si="9"/>
        <v>3</v>
      </c>
      <c r="V20" s="30">
        <f t="shared" si="10"/>
        <v>9</v>
      </c>
      <c r="W20" s="30">
        <f t="shared" si="11"/>
        <v>0</v>
      </c>
      <c r="Y20" s="18">
        <f t="shared" si="23"/>
        <v>38443</v>
      </c>
      <c r="Z20" s="18">
        <f>IF(F20="現在",設定!$C$2,F20)</f>
        <v>39813</v>
      </c>
      <c r="AA20" s="1" t="b">
        <f t="shared" si="12"/>
        <v>1</v>
      </c>
      <c r="AB20" s="1" t="b">
        <f t="shared" si="3"/>
        <v>1</v>
      </c>
      <c r="AC20" s="1" t="b">
        <f t="shared" si="13"/>
        <v>1</v>
      </c>
      <c r="AD20" s="1" t="b">
        <f t="shared" si="14"/>
        <v>1</v>
      </c>
      <c r="AE20" s="1" t="b">
        <f t="shared" si="15"/>
        <v>1</v>
      </c>
      <c r="AF20" s="31" t="b">
        <f t="shared" si="16"/>
        <v>1</v>
      </c>
      <c r="AG20" s="1" t="str">
        <f t="shared" si="17"/>
        <v/>
      </c>
      <c r="AH20" s="1" t="str">
        <f t="shared" si="18"/>
        <v/>
      </c>
      <c r="AI20" s="1" t="str">
        <f t="shared" si="19"/>
        <v/>
      </c>
      <c r="AK20" s="1" t="str">
        <f t="shared" si="24"/>
        <v/>
      </c>
      <c r="AL20" s="1" t="str">
        <f t="shared" si="20"/>
        <v/>
      </c>
      <c r="AM20" s="1" t="str">
        <f t="shared" si="21"/>
        <v/>
      </c>
      <c r="AN20" s="1" t="str">
        <f t="shared" si="22"/>
        <v/>
      </c>
    </row>
    <row r="21" spans="2:40" ht="30" customHeight="1" x14ac:dyDescent="0.25">
      <c r="B21" s="27"/>
      <c r="C21" s="58"/>
      <c r="D21" s="27" t="str">
        <f t="shared" si="4"/>
        <v/>
      </c>
      <c r="E21" s="66">
        <v>39814</v>
      </c>
      <c r="F21" s="66">
        <v>45016</v>
      </c>
      <c r="G21" s="35" t="str">
        <f t="shared" si="25"/>
        <v>14年 3ヶ月</v>
      </c>
      <c r="H21" s="36" t="str">
        <f t="shared" si="5"/>
        <v/>
      </c>
      <c r="I21" s="82" t="s">
        <v>86</v>
      </c>
      <c r="J21" s="82"/>
      <c r="K21" s="82"/>
      <c r="L21" s="82"/>
      <c r="M21" s="83"/>
      <c r="N21" s="67"/>
      <c r="O21" s="67"/>
      <c r="P21" s="23" t="str">
        <f t="shared" si="6"/>
        <v/>
      </c>
      <c r="Q21" s="28">
        <f t="shared" si="1"/>
        <v>5203</v>
      </c>
      <c r="R21" s="28">
        <f t="shared" si="26"/>
        <v>5203</v>
      </c>
      <c r="S21" s="29">
        <f t="shared" si="7"/>
        <v>39814</v>
      </c>
      <c r="T21" s="29">
        <f t="shared" si="8"/>
        <v>45017</v>
      </c>
      <c r="U21" s="30">
        <f t="shared" si="9"/>
        <v>14</v>
      </c>
      <c r="V21" s="30">
        <f t="shared" si="10"/>
        <v>3</v>
      </c>
      <c r="W21" s="30">
        <f t="shared" si="11"/>
        <v>0</v>
      </c>
      <c r="Y21" s="18">
        <f t="shared" si="23"/>
        <v>39814</v>
      </c>
      <c r="Z21" s="18">
        <f>IF(F21="現在",設定!$C$2,F21)</f>
        <v>45016</v>
      </c>
      <c r="AA21" s="1" t="b">
        <f t="shared" si="12"/>
        <v>1</v>
      </c>
      <c r="AB21" s="1" t="b">
        <f t="shared" si="3"/>
        <v>1</v>
      </c>
      <c r="AC21" s="1" t="b">
        <f t="shared" si="13"/>
        <v>1</v>
      </c>
      <c r="AD21" s="1" t="b">
        <f t="shared" si="14"/>
        <v>1</v>
      </c>
      <c r="AE21" s="1" t="b">
        <f t="shared" si="15"/>
        <v>1</v>
      </c>
      <c r="AF21" s="31" t="b">
        <f t="shared" si="16"/>
        <v>1</v>
      </c>
      <c r="AG21" s="1" t="str">
        <f t="shared" si="17"/>
        <v/>
      </c>
      <c r="AH21" s="1" t="str">
        <f t="shared" si="18"/>
        <v/>
      </c>
      <c r="AI21" s="1" t="str">
        <f t="shared" si="19"/>
        <v/>
      </c>
      <c r="AK21" s="1" t="str">
        <f t="shared" si="24"/>
        <v/>
      </c>
      <c r="AL21" s="1" t="str">
        <f t="shared" si="20"/>
        <v/>
      </c>
      <c r="AM21" s="1" t="str">
        <f t="shared" si="21"/>
        <v/>
      </c>
      <c r="AN21" s="1" t="str">
        <f t="shared" si="22"/>
        <v/>
      </c>
    </row>
    <row r="22" spans="2:40" ht="30" customHeight="1" x14ac:dyDescent="0.25">
      <c r="B22" s="27"/>
      <c r="C22" s="58"/>
      <c r="D22" s="27" t="str">
        <f t="shared" si="4"/>
        <v/>
      </c>
      <c r="E22" s="66">
        <v>45017</v>
      </c>
      <c r="F22" s="66" t="s">
        <v>81</v>
      </c>
      <c r="G22" s="35" t="str">
        <f t="shared" si="25"/>
        <v>3年 0ヶ月</v>
      </c>
      <c r="H22" s="36" t="str">
        <f t="shared" si="5"/>
        <v/>
      </c>
      <c r="I22" s="82" t="s">
        <v>87</v>
      </c>
      <c r="J22" s="82"/>
      <c r="K22" s="82"/>
      <c r="L22" s="82"/>
      <c r="M22" s="83"/>
      <c r="N22" s="67"/>
      <c r="O22" s="67"/>
      <c r="P22" s="23" t="str">
        <f t="shared" si="6"/>
        <v/>
      </c>
      <c r="Q22" s="28">
        <f t="shared" si="1"/>
        <v>1097</v>
      </c>
      <c r="R22" s="28">
        <f t="shared" si="26"/>
        <v>1097</v>
      </c>
      <c r="S22" s="29">
        <f t="shared" si="7"/>
        <v>45017</v>
      </c>
      <c r="T22" s="29">
        <f t="shared" si="8"/>
        <v>46114</v>
      </c>
      <c r="U22" s="30">
        <f t="shared" si="9"/>
        <v>3</v>
      </c>
      <c r="V22" s="30">
        <f t="shared" si="10"/>
        <v>0</v>
      </c>
      <c r="W22" s="30">
        <f t="shared" si="11"/>
        <v>1</v>
      </c>
      <c r="Y22" s="18">
        <f t="shared" si="23"/>
        <v>45017</v>
      </c>
      <c r="Z22" s="18">
        <f>IF(F22="現在",設定!$C$2,F22)</f>
        <v>46113</v>
      </c>
      <c r="AA22" s="1" t="b">
        <f t="shared" si="12"/>
        <v>1</v>
      </c>
      <c r="AB22" s="1" t="b">
        <f t="shared" si="3"/>
        <v>1</v>
      </c>
      <c r="AC22" s="1" t="b">
        <f t="shared" si="13"/>
        <v>1</v>
      </c>
      <c r="AD22" s="1" t="b">
        <f t="shared" si="14"/>
        <v>1</v>
      </c>
      <c r="AE22" s="1" t="b">
        <f t="shared" si="15"/>
        <v>1</v>
      </c>
      <c r="AF22" s="31" t="b">
        <f t="shared" si="16"/>
        <v>1</v>
      </c>
      <c r="AG22" s="1" t="str">
        <f t="shared" si="17"/>
        <v/>
      </c>
      <c r="AH22" s="1" t="str">
        <f t="shared" si="18"/>
        <v/>
      </c>
      <c r="AI22" s="1" t="str">
        <f t="shared" si="19"/>
        <v/>
      </c>
      <c r="AK22" s="1" t="str">
        <f t="shared" si="24"/>
        <v/>
      </c>
      <c r="AL22" s="1" t="str">
        <f t="shared" si="20"/>
        <v/>
      </c>
      <c r="AM22" s="1" t="str">
        <f t="shared" si="21"/>
        <v/>
      </c>
      <c r="AN22" s="1" t="str">
        <f t="shared" si="22"/>
        <v/>
      </c>
    </row>
    <row r="23" spans="2:40" ht="30" customHeight="1" x14ac:dyDescent="0.25">
      <c r="B23" s="27"/>
      <c r="C23" s="58"/>
      <c r="D23" s="27" t="str">
        <f t="shared" si="4"/>
        <v/>
      </c>
      <c r="E23" s="66"/>
      <c r="F23" s="66"/>
      <c r="G23" s="35" t="str">
        <f t="shared" si="25"/>
        <v/>
      </c>
      <c r="H23" s="36" t="str">
        <f t="shared" si="5"/>
        <v/>
      </c>
      <c r="I23" s="82"/>
      <c r="J23" s="82"/>
      <c r="K23" s="82"/>
      <c r="L23" s="82"/>
      <c r="M23" s="83"/>
      <c r="N23" s="67"/>
      <c r="O23" s="67"/>
      <c r="P23" s="23" t="str">
        <f t="shared" si="6"/>
        <v/>
      </c>
      <c r="Q23" s="28">
        <f t="shared" si="1"/>
        <v>0</v>
      </c>
      <c r="R23" s="28">
        <f t="shared" si="26"/>
        <v>0</v>
      </c>
      <c r="S23" s="29">
        <f t="shared" si="7"/>
        <v>73050</v>
      </c>
      <c r="T23" s="29">
        <f t="shared" si="8"/>
        <v>73050</v>
      </c>
      <c r="U23" s="30" t="str">
        <f t="shared" si="9"/>
        <v/>
      </c>
      <c r="V23" s="30" t="str">
        <f t="shared" si="10"/>
        <v/>
      </c>
      <c r="W23" s="30" t="str">
        <f t="shared" si="11"/>
        <v/>
      </c>
      <c r="Y23" s="18">
        <f t="shared" si="23"/>
        <v>0</v>
      </c>
      <c r="Z23" s="18">
        <f>IF(F23="現在",設定!$C$2,F23)</f>
        <v>0</v>
      </c>
      <c r="AA23" s="1" t="b">
        <f t="shared" si="12"/>
        <v>0</v>
      </c>
      <c r="AB23" s="1" t="b">
        <f t="shared" si="3"/>
        <v>0</v>
      </c>
      <c r="AC23" s="1" t="b">
        <f t="shared" si="13"/>
        <v>1</v>
      </c>
      <c r="AD23" s="1" t="b">
        <f t="shared" si="14"/>
        <v>0</v>
      </c>
      <c r="AE23" s="1" t="b">
        <f t="shared" si="15"/>
        <v>1</v>
      </c>
      <c r="AF23" s="31" t="b">
        <f t="shared" si="16"/>
        <v>1</v>
      </c>
      <c r="AG23" s="1" t="str">
        <f t="shared" si="17"/>
        <v/>
      </c>
      <c r="AH23" s="1" t="str">
        <f t="shared" si="18"/>
        <v/>
      </c>
      <c r="AI23" s="1" t="str">
        <f t="shared" si="19"/>
        <v/>
      </c>
      <c r="AK23" s="1" t="str">
        <f t="shared" si="24"/>
        <v/>
      </c>
      <c r="AL23" s="1" t="str">
        <f t="shared" si="20"/>
        <v/>
      </c>
      <c r="AM23" s="1" t="str">
        <f t="shared" si="21"/>
        <v/>
      </c>
      <c r="AN23" s="1" t="str">
        <f t="shared" si="22"/>
        <v/>
      </c>
    </row>
    <row r="24" spans="2:40" ht="30" customHeight="1" x14ac:dyDescent="0.25">
      <c r="B24" s="27"/>
      <c r="C24" s="58"/>
      <c r="D24" s="27" t="str">
        <f t="shared" si="4"/>
        <v/>
      </c>
      <c r="E24" s="66"/>
      <c r="F24" s="66"/>
      <c r="G24" s="35" t="str">
        <f t="shared" si="25"/>
        <v/>
      </c>
      <c r="H24" s="36" t="str">
        <f t="shared" si="5"/>
        <v/>
      </c>
      <c r="I24" s="82"/>
      <c r="J24" s="82"/>
      <c r="K24" s="82"/>
      <c r="L24" s="82"/>
      <c r="M24" s="83"/>
      <c r="N24" s="67"/>
      <c r="O24" s="67"/>
      <c r="P24" s="23" t="str">
        <f t="shared" si="6"/>
        <v/>
      </c>
      <c r="Q24" s="28">
        <f t="shared" si="1"/>
        <v>0</v>
      </c>
      <c r="R24" s="28">
        <f t="shared" si="26"/>
        <v>0</v>
      </c>
      <c r="S24" s="29">
        <f t="shared" si="7"/>
        <v>73050</v>
      </c>
      <c r="T24" s="29">
        <f t="shared" si="8"/>
        <v>73050</v>
      </c>
      <c r="U24" s="30" t="str">
        <f t="shared" si="9"/>
        <v/>
      </c>
      <c r="V24" s="30" t="str">
        <f t="shared" si="10"/>
        <v/>
      </c>
      <c r="W24" s="30" t="str">
        <f t="shared" si="11"/>
        <v/>
      </c>
      <c r="Y24" s="18">
        <f t="shared" si="23"/>
        <v>0</v>
      </c>
      <c r="Z24" s="18">
        <f>IF(F24="現在",設定!$C$2,F24)</f>
        <v>0</v>
      </c>
      <c r="AA24" s="1" t="b">
        <f t="shared" si="12"/>
        <v>0</v>
      </c>
      <c r="AB24" s="1" t="b">
        <f t="shared" si="3"/>
        <v>0</v>
      </c>
      <c r="AC24" s="1" t="b">
        <f t="shared" si="13"/>
        <v>1</v>
      </c>
      <c r="AD24" s="1" t="b">
        <f t="shared" si="14"/>
        <v>0</v>
      </c>
      <c r="AE24" s="1" t="b">
        <f t="shared" si="15"/>
        <v>1</v>
      </c>
      <c r="AF24" s="31" t="b">
        <f t="shared" si="16"/>
        <v>1</v>
      </c>
      <c r="AG24" s="1" t="str">
        <f t="shared" si="17"/>
        <v/>
      </c>
      <c r="AH24" s="1" t="str">
        <f t="shared" si="18"/>
        <v/>
      </c>
      <c r="AI24" s="1" t="str">
        <f t="shared" si="19"/>
        <v/>
      </c>
      <c r="AK24" s="1" t="str">
        <f t="shared" si="24"/>
        <v/>
      </c>
      <c r="AL24" s="1" t="str">
        <f t="shared" si="20"/>
        <v/>
      </c>
      <c r="AM24" s="1" t="str">
        <f t="shared" si="21"/>
        <v/>
      </c>
      <c r="AN24" s="1" t="str">
        <f t="shared" si="22"/>
        <v/>
      </c>
    </row>
    <row r="25" spans="2:40" ht="30" customHeight="1" x14ac:dyDescent="0.25">
      <c r="B25" s="27"/>
      <c r="C25" s="58"/>
      <c r="D25" s="27" t="str">
        <f t="shared" si="4"/>
        <v/>
      </c>
      <c r="E25" s="66"/>
      <c r="F25" s="66"/>
      <c r="G25" s="35" t="str">
        <f t="shared" si="25"/>
        <v/>
      </c>
      <c r="H25" s="36" t="str">
        <f t="shared" si="5"/>
        <v/>
      </c>
      <c r="I25" s="82"/>
      <c r="J25" s="82"/>
      <c r="K25" s="82"/>
      <c r="L25" s="82"/>
      <c r="M25" s="83"/>
      <c r="N25" s="67"/>
      <c r="O25" s="67"/>
      <c r="P25" s="23" t="str">
        <f t="shared" si="6"/>
        <v/>
      </c>
      <c r="Q25" s="28">
        <f t="shared" si="1"/>
        <v>0</v>
      </c>
      <c r="R25" s="28">
        <f t="shared" si="26"/>
        <v>0</v>
      </c>
      <c r="S25" s="29">
        <f t="shared" si="7"/>
        <v>73050</v>
      </c>
      <c r="T25" s="29">
        <f t="shared" si="8"/>
        <v>73050</v>
      </c>
      <c r="U25" s="30" t="str">
        <f t="shared" si="9"/>
        <v/>
      </c>
      <c r="V25" s="30" t="str">
        <f t="shared" si="10"/>
        <v/>
      </c>
      <c r="W25" s="30" t="str">
        <f t="shared" si="11"/>
        <v/>
      </c>
      <c r="Y25" s="18">
        <f t="shared" si="23"/>
        <v>0</v>
      </c>
      <c r="Z25" s="18">
        <f>IF(F25="現在",設定!$C$2,F25)</f>
        <v>0</v>
      </c>
      <c r="AA25" s="1" t="b">
        <f t="shared" si="12"/>
        <v>0</v>
      </c>
      <c r="AB25" s="1" t="b">
        <f t="shared" si="3"/>
        <v>0</v>
      </c>
      <c r="AC25" s="1" t="b">
        <f t="shared" si="13"/>
        <v>1</v>
      </c>
      <c r="AD25" s="1" t="b">
        <f t="shared" si="14"/>
        <v>0</v>
      </c>
      <c r="AE25" s="1" t="b">
        <f t="shared" si="15"/>
        <v>1</v>
      </c>
      <c r="AF25" s="31" t="b">
        <f t="shared" si="16"/>
        <v>1</v>
      </c>
      <c r="AG25" s="1" t="str">
        <f t="shared" si="17"/>
        <v/>
      </c>
      <c r="AH25" s="1" t="str">
        <f t="shared" si="18"/>
        <v/>
      </c>
      <c r="AI25" s="1" t="str">
        <f t="shared" si="19"/>
        <v/>
      </c>
      <c r="AK25" s="1" t="str">
        <f t="shared" si="24"/>
        <v/>
      </c>
      <c r="AL25" s="1" t="str">
        <f t="shared" si="20"/>
        <v/>
      </c>
      <c r="AM25" s="1" t="str">
        <f t="shared" si="21"/>
        <v/>
      </c>
      <c r="AN25" s="1" t="str">
        <f t="shared" si="22"/>
        <v/>
      </c>
    </row>
    <row r="26" spans="2:40" ht="30" customHeight="1" x14ac:dyDescent="0.25">
      <c r="B26" s="27"/>
      <c r="C26" s="58"/>
      <c r="D26" s="27" t="str">
        <f t="shared" si="4"/>
        <v/>
      </c>
      <c r="E26" s="66"/>
      <c r="F26" s="66"/>
      <c r="G26" s="35" t="str">
        <f t="shared" si="25"/>
        <v/>
      </c>
      <c r="H26" s="36" t="str">
        <f t="shared" si="5"/>
        <v/>
      </c>
      <c r="I26" s="82"/>
      <c r="J26" s="82"/>
      <c r="K26" s="82"/>
      <c r="L26" s="82"/>
      <c r="M26" s="83"/>
      <c r="N26" s="67"/>
      <c r="O26" s="67"/>
      <c r="P26" s="23" t="str">
        <f t="shared" si="6"/>
        <v/>
      </c>
      <c r="Q26" s="28">
        <f t="shared" si="1"/>
        <v>0</v>
      </c>
      <c r="R26" s="28">
        <f t="shared" si="26"/>
        <v>0</v>
      </c>
      <c r="S26" s="29">
        <f t="shared" si="7"/>
        <v>73050</v>
      </c>
      <c r="T26" s="29">
        <f t="shared" si="8"/>
        <v>73050</v>
      </c>
      <c r="U26" s="30" t="str">
        <f t="shared" si="9"/>
        <v/>
      </c>
      <c r="V26" s="30" t="str">
        <f t="shared" si="10"/>
        <v/>
      </c>
      <c r="W26" s="30" t="str">
        <f t="shared" si="11"/>
        <v/>
      </c>
      <c r="Y26" s="18">
        <f t="shared" si="23"/>
        <v>0</v>
      </c>
      <c r="Z26" s="18">
        <f>IF(F26="現在",設定!$C$2,F26)</f>
        <v>0</v>
      </c>
      <c r="AA26" s="1" t="b">
        <f t="shared" si="12"/>
        <v>0</v>
      </c>
      <c r="AB26" s="1" t="b">
        <f t="shared" si="3"/>
        <v>0</v>
      </c>
      <c r="AC26" s="1" t="b">
        <f t="shared" si="13"/>
        <v>1</v>
      </c>
      <c r="AD26" s="1" t="b">
        <f t="shared" si="14"/>
        <v>0</v>
      </c>
      <c r="AE26" s="1" t="b">
        <f t="shared" si="15"/>
        <v>1</v>
      </c>
      <c r="AF26" s="31" t="b">
        <f t="shared" si="16"/>
        <v>1</v>
      </c>
      <c r="AG26" s="1" t="str">
        <f t="shared" si="17"/>
        <v/>
      </c>
      <c r="AH26" s="1" t="str">
        <f t="shared" si="18"/>
        <v/>
      </c>
      <c r="AI26" s="1" t="str">
        <f t="shared" si="19"/>
        <v/>
      </c>
      <c r="AK26" s="1" t="str">
        <f t="shared" si="24"/>
        <v/>
      </c>
      <c r="AL26" s="1" t="str">
        <f t="shared" si="20"/>
        <v/>
      </c>
      <c r="AM26" s="1" t="str">
        <f t="shared" si="21"/>
        <v/>
      </c>
      <c r="AN26" s="1" t="str">
        <f t="shared" si="22"/>
        <v/>
      </c>
    </row>
    <row r="27" spans="2:40" ht="30" customHeight="1" x14ac:dyDescent="0.25">
      <c r="B27" s="54"/>
      <c r="C27" s="58"/>
      <c r="D27" s="27" t="str">
        <f t="shared" si="4"/>
        <v/>
      </c>
      <c r="E27" s="66"/>
      <c r="F27" s="66"/>
      <c r="G27" s="35" t="str">
        <f t="shared" si="25"/>
        <v/>
      </c>
      <c r="H27" s="36" t="str">
        <f t="shared" si="5"/>
        <v/>
      </c>
      <c r="I27" s="82"/>
      <c r="J27" s="82"/>
      <c r="K27" s="82"/>
      <c r="L27" s="82"/>
      <c r="M27" s="83"/>
      <c r="N27" s="67"/>
      <c r="O27" s="67"/>
      <c r="P27" s="23" t="str">
        <f t="shared" si="6"/>
        <v/>
      </c>
      <c r="Q27" s="28">
        <f t="shared" si="1"/>
        <v>0</v>
      </c>
      <c r="R27" s="28">
        <f t="shared" si="26"/>
        <v>0</v>
      </c>
      <c r="S27" s="29">
        <f t="shared" si="7"/>
        <v>73050</v>
      </c>
      <c r="T27" s="29">
        <f t="shared" si="8"/>
        <v>73050</v>
      </c>
      <c r="U27" s="30" t="str">
        <f t="shared" si="9"/>
        <v/>
      </c>
      <c r="V27" s="30" t="str">
        <f t="shared" si="10"/>
        <v/>
      </c>
      <c r="W27" s="30" t="str">
        <f t="shared" si="11"/>
        <v/>
      </c>
      <c r="Y27" s="18">
        <f t="shared" si="23"/>
        <v>0</v>
      </c>
      <c r="Z27" s="18">
        <f>IF(F27="現在",設定!$C$2,F27)</f>
        <v>0</v>
      </c>
      <c r="AA27" s="1" t="b">
        <f t="shared" si="12"/>
        <v>0</v>
      </c>
      <c r="AB27" s="1" t="b">
        <f t="shared" si="3"/>
        <v>0</v>
      </c>
      <c r="AC27" s="1" t="b">
        <f t="shared" si="13"/>
        <v>1</v>
      </c>
      <c r="AD27" s="1" t="b">
        <f t="shared" si="14"/>
        <v>0</v>
      </c>
      <c r="AE27" s="1" t="b">
        <f t="shared" si="15"/>
        <v>1</v>
      </c>
      <c r="AF27" s="31" t="b">
        <f t="shared" si="16"/>
        <v>1</v>
      </c>
      <c r="AG27" s="1" t="str">
        <f t="shared" si="17"/>
        <v/>
      </c>
      <c r="AH27" s="1" t="str">
        <f t="shared" si="18"/>
        <v/>
      </c>
      <c r="AI27" s="1" t="str">
        <f t="shared" si="19"/>
        <v/>
      </c>
      <c r="AK27" s="1" t="str">
        <f t="shared" si="24"/>
        <v/>
      </c>
      <c r="AL27" s="1" t="str">
        <f t="shared" si="20"/>
        <v/>
      </c>
      <c r="AM27" s="1" t="str">
        <f t="shared" si="21"/>
        <v/>
      </c>
      <c r="AN27" s="1" t="str">
        <f t="shared" si="22"/>
        <v/>
      </c>
    </row>
    <row r="28" spans="2:40" ht="105" customHeight="1" x14ac:dyDescent="0.25">
      <c r="B28" s="52" t="s">
        <v>63</v>
      </c>
      <c r="C28" s="70" t="s">
        <v>66</v>
      </c>
      <c r="D28" s="76" t="s">
        <v>88</v>
      </c>
      <c r="E28" s="77"/>
      <c r="F28" s="77"/>
      <c r="G28" s="77"/>
      <c r="H28" s="77"/>
      <c r="I28" s="77"/>
      <c r="J28" s="77"/>
      <c r="K28" s="77"/>
      <c r="L28" s="77"/>
      <c r="M28" s="78"/>
    </row>
    <row r="29" spans="2:40" ht="25.15" hidden="1" customHeight="1" x14ac:dyDescent="0.25">
      <c r="B29" s="52" t="s">
        <v>64</v>
      </c>
      <c r="C29" s="73" t="s">
        <v>65</v>
      </c>
      <c r="D29" s="79" t="s">
        <v>71</v>
      </c>
      <c r="E29" s="80"/>
      <c r="F29" s="80"/>
      <c r="G29" s="80"/>
      <c r="H29" s="80"/>
      <c r="I29" s="80"/>
      <c r="J29" s="80"/>
      <c r="K29" s="80"/>
      <c r="L29" s="80"/>
      <c r="M29" s="81"/>
      <c r="N29" s="23" t="str">
        <f>AK29&amp;AL29&amp;AM29&amp;AN29</f>
        <v>受賞歴の有無を選択してください。</v>
      </c>
      <c r="P29" s="23"/>
      <c r="Q29" s="1" t="b">
        <v>0</v>
      </c>
      <c r="R29" s="1" t="b">
        <v>0</v>
      </c>
      <c r="AK29" s="1" t="str">
        <f>IF(AND(Q29=FALSE,R29=FALSE),"受賞歴の有無を選択してください。","")</f>
        <v>受賞歴の有無を選択してください。</v>
      </c>
      <c r="AL29" s="1" t="str">
        <f>IF(AND(R29=TRUE),"受賞歴が有れば、推薦の対象外となるとこがあります。","")</f>
        <v/>
      </c>
    </row>
    <row r="30" spans="2:40" x14ac:dyDescent="0.25">
      <c r="E30" s="1" t="str">
        <f>"基準日 "&amp;TEXT(設定!C2,"ggge")&amp;"年"&amp;TEXT(設定!C2,"m")&amp;"月"&amp;TEXT(設定!C2,"d")&amp;"日時点で記載してください"</f>
        <v>基準日 令和8年4月1日時点で記載してください</v>
      </c>
    </row>
  </sheetData>
  <sheetProtection sheet="1" formatCells="0" formatRows="0" selectLockedCells="1"/>
  <mergeCells count="33">
    <mergeCell ref="H3:M3"/>
    <mergeCell ref="B5:B6"/>
    <mergeCell ref="D5:G5"/>
    <mergeCell ref="D6:G6"/>
    <mergeCell ref="H5:J6"/>
    <mergeCell ref="K5:M6"/>
    <mergeCell ref="D7:M7"/>
    <mergeCell ref="B8:B11"/>
    <mergeCell ref="D8:M8"/>
    <mergeCell ref="D9:M9"/>
    <mergeCell ref="D10:M10"/>
    <mergeCell ref="D11:M11"/>
    <mergeCell ref="I21:M21"/>
    <mergeCell ref="B12:B13"/>
    <mergeCell ref="C12:C13"/>
    <mergeCell ref="F12:M12"/>
    <mergeCell ref="D14:M14"/>
    <mergeCell ref="I15:M15"/>
    <mergeCell ref="I16:M16"/>
    <mergeCell ref="I17:M17"/>
    <mergeCell ref="I18:M18"/>
    <mergeCell ref="I19:M19"/>
    <mergeCell ref="I20:M20"/>
    <mergeCell ref="D13:E13"/>
    <mergeCell ref="F13:M13"/>
    <mergeCell ref="D28:M28"/>
    <mergeCell ref="D29:M29"/>
    <mergeCell ref="I22:M22"/>
    <mergeCell ref="I23:M23"/>
    <mergeCell ref="I24:M24"/>
    <mergeCell ref="I25:M25"/>
    <mergeCell ref="I26:M26"/>
    <mergeCell ref="I27:M27"/>
  </mergeCells>
  <phoneticPr fontId="3"/>
  <conditionalFormatting sqref="K5">
    <cfRule type="expression" dxfId="0" priority="1">
      <formula>U12&lt;13</formula>
    </cfRule>
  </conditionalFormatting>
  <dataValidations count="1">
    <dataValidation type="date" allowBlank="1" showInputMessage="1" showErrorMessage="1" errorTitle="生年月日を確認してください" error="70才以上または26才未満です" sqref="N7:N14" xr:uid="{1AC72B8E-FED9-4452-BE4F-E5494ADB0579}">
      <formula1>#REF!</formula1>
      <formula2>#REF!</formula2>
    </dataValidation>
  </dataValidations>
  <pageMargins left="0.51181102362204722" right="0.23622047244094491" top="1.1499999999999999" bottom="0.27559055118110237" header="0.31496062992125984" footer="0.15748031496062992"/>
  <pageSetup paperSize="9" scale="51" fitToHeight="0" orientation="portrait" r:id="rId1"/>
  <drawing r:id="rId2"/>
  <legacyDrawing r:id="rId3"/>
  <picture r:id="rId4"/>
  <controls>
    <mc:AlternateContent xmlns:mc="http://schemas.openxmlformats.org/markup-compatibility/2006">
      <mc:Choice Requires="x14">
        <control shapeId="13313" r:id="rId5" name="OptionButton1">
          <controlPr defaultSize="0" autoLine="0" autoPict="0" linkedCell="Q29" r:id="rId6">
            <anchor moveWithCells="1">
              <from>
                <xdr:col>7</xdr:col>
                <xdr:colOff>9525</xdr:colOff>
                <xdr:row>28</xdr:row>
                <xdr:rowOff>0</xdr:rowOff>
              </from>
              <to>
                <xdr:col>9</xdr:col>
                <xdr:colOff>76200</xdr:colOff>
                <xdr:row>28</xdr:row>
                <xdr:rowOff>0</xdr:rowOff>
              </to>
            </anchor>
          </controlPr>
        </control>
      </mc:Choice>
      <mc:Fallback>
        <control shapeId="13313" r:id="rId5" name="OptionButton1"/>
      </mc:Fallback>
    </mc:AlternateContent>
    <mc:AlternateContent xmlns:mc="http://schemas.openxmlformats.org/markup-compatibility/2006">
      <mc:Choice Requires="x14">
        <control shapeId="13314" r:id="rId7" name="OptionButton2">
          <controlPr defaultSize="0" autoLine="0" autoPict="0" linkedCell="R29" r:id="rId8">
            <anchor moveWithCells="1">
              <from>
                <xdr:col>9</xdr:col>
                <xdr:colOff>104775</xdr:colOff>
                <xdr:row>28</xdr:row>
                <xdr:rowOff>0</xdr:rowOff>
              </from>
              <to>
                <xdr:col>9</xdr:col>
                <xdr:colOff>466725</xdr:colOff>
                <xdr:row>28</xdr:row>
                <xdr:rowOff>0</xdr:rowOff>
              </to>
            </anchor>
          </controlPr>
        </control>
      </mc:Choice>
      <mc:Fallback>
        <control shapeId="13314" r:id="rId7" name="OptionButton2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xr:uid="{6C103711-0D19-4FD2-A3F3-B27BB655D893}">
          <x14:formula1>
            <xm:f>設定!$E$1:$E$7</xm:f>
          </x14:formula1>
          <xm:sqref>H3:M3</xm:sqref>
        </x14:dataValidation>
        <x14:dataValidation type="list" allowBlank="1" showInputMessage="1" showErrorMessage="1" xr:uid="{3A0F7673-B474-4840-99CB-9A77B8C19183}">
          <x14:formula1>
            <xm:f>設定!$C$7:$C$8</xm:f>
          </x14:formula1>
          <xm:sqref>O16:O27</xm:sqref>
        </x14:dataValidation>
        <x14:dataValidation type="list" allowBlank="1" showInputMessage="1" showErrorMessage="1" xr:uid="{54ED6955-814F-4120-8F3A-1C456D626053}">
          <x14:formula1>
            <xm:f>設定!$B$7:$B$8</xm:f>
          </x14:formula1>
          <xm:sqref>N16:N27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DADC1-AE6E-4889-A00C-4065026E74D4}">
  <sheetPr codeName="Sheet2">
    <tabColor theme="4" tint="0.79998168889431442"/>
    <pageSetUpPr fitToPage="1"/>
  </sheetPr>
  <dimension ref="B1:M30"/>
  <sheetViews>
    <sheetView showGridLines="0" tabSelected="1" zoomScaleNormal="100" workbookViewId="0">
      <selection activeCell="H3" sqref="H3:M3"/>
    </sheetView>
  </sheetViews>
  <sheetFormatPr defaultColWidth="8.77734375" defaultRowHeight="15.75" x14ac:dyDescent="0.25"/>
  <cols>
    <col min="1" max="1" width="0.77734375" style="1" customWidth="1"/>
    <col min="2" max="2" width="2.77734375" style="1" bestFit="1" customWidth="1"/>
    <col min="3" max="3" width="9.33203125" style="1" customWidth="1"/>
    <col min="4" max="4" width="2.21875" style="1" customWidth="1"/>
    <col min="5" max="6" width="15.6640625" style="1" customWidth="1"/>
    <col min="7" max="7" width="9.21875" style="1" customWidth="1"/>
    <col min="8" max="8" width="1.5546875" style="1" customWidth="1"/>
    <col min="9" max="9" width="1.88671875" style="1" customWidth="1"/>
    <col min="10" max="10" width="7.21875" style="1" customWidth="1"/>
    <col min="11" max="11" width="4.21875" style="1" customWidth="1"/>
    <col min="12" max="12" width="14" style="1" customWidth="1"/>
    <col min="13" max="13" width="3.33203125" style="1" customWidth="1"/>
    <col min="14" max="16384" width="8.77734375" style="1"/>
  </cols>
  <sheetData>
    <row r="1" spans="2:13" x14ac:dyDescent="0.25">
      <c r="B1" s="1" t="s">
        <v>29</v>
      </c>
    </row>
    <row r="2" spans="2:13" ht="21" x14ac:dyDescent="0.25">
      <c r="C2" s="4" t="str">
        <f>設定!C1&amp;" 中国地区老人福祉施設協議会表彰候補者　推薦書"</f>
        <v>令和８年度 中国地区老人福祉施設協議会表彰候補者　推薦書</v>
      </c>
      <c r="E2" s="5"/>
    </row>
    <row r="3" spans="2:13" ht="27" customHeight="1" x14ac:dyDescent="0.25">
      <c r="H3" s="137" t="s">
        <v>49</v>
      </c>
      <c r="I3" s="137"/>
      <c r="J3" s="137"/>
      <c r="K3" s="137"/>
      <c r="L3" s="137"/>
      <c r="M3" s="137"/>
    </row>
    <row r="5" spans="2:13" ht="18" customHeight="1" x14ac:dyDescent="0.25">
      <c r="B5" s="84" t="s">
        <v>51</v>
      </c>
      <c r="C5" s="49" t="s">
        <v>7</v>
      </c>
      <c r="D5" s="144"/>
      <c r="E5" s="145"/>
      <c r="F5" s="145"/>
      <c r="G5" s="145"/>
      <c r="H5" s="115" t="s">
        <v>50</v>
      </c>
      <c r="I5" s="93"/>
      <c r="J5" s="94"/>
      <c r="K5" s="148" t="str">
        <f>"年  ヶ月 "</f>
        <v xml:space="preserve">年  ヶ月 </v>
      </c>
      <c r="L5" s="149"/>
      <c r="M5" s="150"/>
    </row>
    <row r="6" spans="2:13" ht="30" customHeight="1" x14ac:dyDescent="0.25">
      <c r="B6" s="110"/>
      <c r="C6" s="50" t="s">
        <v>68</v>
      </c>
      <c r="D6" s="146"/>
      <c r="E6" s="147"/>
      <c r="F6" s="147"/>
      <c r="G6" s="147"/>
      <c r="H6" s="116"/>
      <c r="I6" s="117"/>
      <c r="J6" s="118"/>
      <c r="K6" s="113"/>
      <c r="L6" s="114"/>
      <c r="M6" s="151"/>
    </row>
    <row r="7" spans="2:13" ht="25.15" customHeight="1" x14ac:dyDescent="0.25">
      <c r="B7" s="52" t="s">
        <v>52</v>
      </c>
      <c r="C7" s="51" t="s">
        <v>69</v>
      </c>
      <c r="D7" s="134"/>
      <c r="E7" s="135"/>
      <c r="F7" s="135"/>
      <c r="G7" s="135"/>
      <c r="H7" s="135"/>
      <c r="I7" s="135"/>
      <c r="J7" s="135"/>
      <c r="K7" s="135"/>
      <c r="L7" s="135"/>
      <c r="M7" s="136"/>
    </row>
    <row r="8" spans="2:13" ht="18" customHeight="1" x14ac:dyDescent="0.25">
      <c r="B8" s="84" t="s">
        <v>56</v>
      </c>
      <c r="C8" s="53" t="s">
        <v>53</v>
      </c>
      <c r="D8" s="138"/>
      <c r="E8" s="139"/>
      <c r="F8" s="139"/>
      <c r="G8" s="139"/>
      <c r="H8" s="139"/>
      <c r="I8" s="139"/>
      <c r="J8" s="139"/>
      <c r="K8" s="139"/>
      <c r="L8" s="139"/>
      <c r="M8" s="140"/>
    </row>
    <row r="9" spans="2:13" ht="25.15" customHeight="1" x14ac:dyDescent="0.25">
      <c r="B9" s="102"/>
      <c r="C9" s="50" t="s">
        <v>54</v>
      </c>
      <c r="D9" s="141"/>
      <c r="E9" s="142"/>
      <c r="F9" s="142"/>
      <c r="G9" s="142"/>
      <c r="H9" s="142"/>
      <c r="I9" s="142"/>
      <c r="J9" s="142"/>
      <c r="K9" s="142"/>
      <c r="L9" s="142"/>
      <c r="M9" s="143"/>
    </row>
    <row r="10" spans="2:13" ht="18" customHeight="1" x14ac:dyDescent="0.25">
      <c r="B10" s="102"/>
      <c r="C10" s="53" t="s">
        <v>53</v>
      </c>
      <c r="D10" s="138"/>
      <c r="E10" s="139"/>
      <c r="F10" s="139"/>
      <c r="G10" s="139"/>
      <c r="H10" s="139"/>
      <c r="I10" s="139"/>
      <c r="J10" s="139"/>
      <c r="K10" s="139"/>
      <c r="L10" s="139"/>
      <c r="M10" s="140"/>
    </row>
    <row r="11" spans="2:13" ht="25.15" customHeight="1" x14ac:dyDescent="0.25">
      <c r="B11" s="85"/>
      <c r="C11" s="53" t="s">
        <v>55</v>
      </c>
      <c r="D11" s="141"/>
      <c r="E11" s="142"/>
      <c r="F11" s="142"/>
      <c r="G11" s="142"/>
      <c r="H11" s="142"/>
      <c r="I11" s="142"/>
      <c r="J11" s="142"/>
      <c r="K11" s="142"/>
      <c r="L11" s="142"/>
      <c r="M11" s="143"/>
    </row>
    <row r="12" spans="2:13" ht="18" customHeight="1" x14ac:dyDescent="0.25">
      <c r="B12" s="84" t="s">
        <v>58</v>
      </c>
      <c r="C12" s="132" t="s">
        <v>57</v>
      </c>
      <c r="D12" s="68" t="s">
        <v>59</v>
      </c>
      <c r="E12" s="47"/>
      <c r="F12" s="88"/>
      <c r="G12" s="88"/>
      <c r="H12" s="88"/>
      <c r="I12" s="88"/>
      <c r="J12" s="88"/>
      <c r="K12" s="88"/>
      <c r="L12" s="88"/>
      <c r="M12" s="89"/>
    </row>
    <row r="13" spans="2:13" ht="25.15" customHeight="1" x14ac:dyDescent="0.25">
      <c r="B13" s="85"/>
      <c r="C13" s="133"/>
      <c r="D13" s="152" t="str">
        <f>IF(MID(H3,1,1)="＊","",IF(MID(H3,1,3)="広島市","広島県広島市",(MID(H3,1,3))))</f>
        <v/>
      </c>
      <c r="E13" s="98"/>
      <c r="F13" s="153"/>
      <c r="G13" s="154"/>
      <c r="H13" s="154"/>
      <c r="I13" s="154"/>
      <c r="J13" s="154"/>
      <c r="K13" s="154"/>
      <c r="L13" s="154"/>
      <c r="M13" s="155"/>
    </row>
    <row r="14" spans="2:13" ht="25.15" customHeight="1" x14ac:dyDescent="0.25">
      <c r="B14" s="52" t="s">
        <v>60</v>
      </c>
      <c r="C14" s="55" t="s">
        <v>61</v>
      </c>
      <c r="D14" s="134"/>
      <c r="E14" s="135"/>
      <c r="F14" s="135"/>
      <c r="G14" s="135"/>
      <c r="H14" s="135"/>
      <c r="I14" s="135"/>
      <c r="J14" s="135"/>
      <c r="K14" s="135"/>
      <c r="L14" s="135"/>
      <c r="M14" s="136"/>
    </row>
    <row r="15" spans="2:13" ht="19.899999999999999" customHeight="1" x14ac:dyDescent="0.25">
      <c r="B15" s="59"/>
      <c r="C15" s="56"/>
      <c r="D15" s="19"/>
      <c r="E15" s="48" t="s">
        <v>5</v>
      </c>
      <c r="F15" s="48" t="s">
        <v>6</v>
      </c>
      <c r="G15" s="93" t="s">
        <v>22</v>
      </c>
      <c r="H15" s="93"/>
      <c r="I15" s="93" t="s">
        <v>23</v>
      </c>
      <c r="J15" s="93"/>
      <c r="K15" s="93"/>
      <c r="L15" s="93"/>
      <c r="M15" s="94"/>
    </row>
    <row r="16" spans="2:13" ht="30" customHeight="1" x14ac:dyDescent="0.25">
      <c r="B16" s="60" t="s">
        <v>62</v>
      </c>
      <c r="C16" s="57" t="s">
        <v>67</v>
      </c>
      <c r="D16" s="27"/>
      <c r="E16" s="37"/>
      <c r="F16" s="37"/>
      <c r="G16" s="156"/>
      <c r="H16" s="156"/>
      <c r="I16" s="127"/>
      <c r="J16" s="127"/>
      <c r="K16" s="127"/>
      <c r="L16" s="127"/>
      <c r="M16" s="128"/>
    </row>
    <row r="17" spans="2:13" ht="30" customHeight="1" x14ac:dyDescent="0.25">
      <c r="B17" s="27"/>
      <c r="C17" s="58"/>
      <c r="D17" s="27"/>
      <c r="E17" s="38"/>
      <c r="F17" s="38"/>
      <c r="G17" s="156"/>
      <c r="H17" s="156"/>
      <c r="I17" s="125"/>
      <c r="J17" s="125"/>
      <c r="K17" s="125"/>
      <c r="L17" s="125"/>
      <c r="M17" s="126"/>
    </row>
    <row r="18" spans="2:13" ht="30" customHeight="1" x14ac:dyDescent="0.25">
      <c r="B18" s="27"/>
      <c r="C18" s="58"/>
      <c r="D18" s="27"/>
      <c r="E18" s="38"/>
      <c r="F18" s="38"/>
      <c r="G18" s="156"/>
      <c r="H18" s="156"/>
      <c r="I18" s="125"/>
      <c r="J18" s="125"/>
      <c r="K18" s="125"/>
      <c r="L18" s="125"/>
      <c r="M18" s="126"/>
    </row>
    <row r="19" spans="2:13" ht="30" customHeight="1" x14ac:dyDescent="0.25">
      <c r="B19" s="27"/>
      <c r="C19" s="58"/>
      <c r="D19" s="27"/>
      <c r="E19" s="38"/>
      <c r="F19" s="38"/>
      <c r="G19" s="156"/>
      <c r="H19" s="156"/>
      <c r="I19" s="125"/>
      <c r="J19" s="125"/>
      <c r="K19" s="125"/>
      <c r="L19" s="125"/>
      <c r="M19" s="126"/>
    </row>
    <row r="20" spans="2:13" ht="30" customHeight="1" x14ac:dyDescent="0.25">
      <c r="B20" s="27"/>
      <c r="C20" s="58"/>
      <c r="D20" s="27"/>
      <c r="E20" s="38"/>
      <c r="F20" s="38"/>
      <c r="G20" s="156"/>
      <c r="H20" s="156"/>
      <c r="I20" s="125"/>
      <c r="J20" s="125"/>
      <c r="K20" s="125"/>
      <c r="L20" s="125"/>
      <c r="M20" s="126"/>
    </row>
    <row r="21" spans="2:13" ht="30" customHeight="1" x14ac:dyDescent="0.25">
      <c r="B21" s="27"/>
      <c r="C21" s="58"/>
      <c r="D21" s="27"/>
      <c r="E21" s="38"/>
      <c r="F21" s="38"/>
      <c r="G21" s="156"/>
      <c r="H21" s="156"/>
      <c r="I21" s="125"/>
      <c r="J21" s="125"/>
      <c r="K21" s="125"/>
      <c r="L21" s="125"/>
      <c r="M21" s="126"/>
    </row>
    <row r="22" spans="2:13" ht="30" customHeight="1" x14ac:dyDescent="0.25">
      <c r="B22" s="27"/>
      <c r="C22" s="58"/>
      <c r="D22" s="27"/>
      <c r="E22" s="38"/>
      <c r="F22" s="38"/>
      <c r="G22" s="156"/>
      <c r="H22" s="156"/>
      <c r="I22" s="125"/>
      <c r="J22" s="125"/>
      <c r="K22" s="125"/>
      <c r="L22" s="125"/>
      <c r="M22" s="126"/>
    </row>
    <row r="23" spans="2:13" ht="30" customHeight="1" x14ac:dyDescent="0.25">
      <c r="B23" s="27"/>
      <c r="C23" s="58"/>
      <c r="D23" s="27"/>
      <c r="E23" s="38"/>
      <c r="F23" s="38"/>
      <c r="G23" s="156"/>
      <c r="H23" s="156"/>
      <c r="I23" s="125"/>
      <c r="J23" s="125"/>
      <c r="K23" s="125"/>
      <c r="L23" s="125"/>
      <c r="M23" s="126"/>
    </row>
    <row r="24" spans="2:13" ht="30" customHeight="1" x14ac:dyDescent="0.25">
      <c r="B24" s="27"/>
      <c r="C24" s="58"/>
      <c r="D24" s="27"/>
      <c r="E24" s="38"/>
      <c r="F24" s="38"/>
      <c r="G24" s="156"/>
      <c r="H24" s="156"/>
      <c r="I24" s="125"/>
      <c r="J24" s="125"/>
      <c r="K24" s="125"/>
      <c r="L24" s="125"/>
      <c r="M24" s="126"/>
    </row>
    <row r="25" spans="2:13" ht="30" customHeight="1" x14ac:dyDescent="0.25">
      <c r="B25" s="27"/>
      <c r="C25" s="58"/>
      <c r="D25" s="27"/>
      <c r="E25" s="38"/>
      <c r="F25" s="38"/>
      <c r="G25" s="156"/>
      <c r="H25" s="156"/>
      <c r="I25" s="125"/>
      <c r="J25" s="125"/>
      <c r="K25" s="125"/>
      <c r="L25" s="125"/>
      <c r="M25" s="126"/>
    </row>
    <row r="26" spans="2:13" ht="30" customHeight="1" x14ac:dyDescent="0.25">
      <c r="B26" s="27"/>
      <c r="C26" s="58"/>
      <c r="D26" s="27"/>
      <c r="E26" s="38"/>
      <c r="F26" s="38"/>
      <c r="G26" s="156"/>
      <c r="H26" s="156"/>
      <c r="I26" s="125"/>
      <c r="J26" s="125"/>
      <c r="K26" s="125"/>
      <c r="L26" s="125"/>
      <c r="M26" s="126"/>
    </row>
    <row r="27" spans="2:13" ht="30" customHeight="1" x14ac:dyDescent="0.25">
      <c r="B27" s="54"/>
      <c r="C27" s="58"/>
      <c r="D27" s="27"/>
      <c r="E27" s="38"/>
      <c r="F27" s="38"/>
      <c r="G27" s="156"/>
      <c r="H27" s="156"/>
      <c r="I27" s="125"/>
      <c r="J27" s="125"/>
      <c r="K27" s="125"/>
      <c r="L27" s="125"/>
      <c r="M27" s="126"/>
    </row>
    <row r="28" spans="2:13" ht="105" customHeight="1" x14ac:dyDescent="0.25">
      <c r="B28" s="52" t="s">
        <v>63</v>
      </c>
      <c r="C28" s="55" t="s">
        <v>66</v>
      </c>
      <c r="D28" s="129"/>
      <c r="E28" s="130"/>
      <c r="F28" s="130"/>
      <c r="G28" s="130"/>
      <c r="H28" s="130"/>
      <c r="I28" s="130"/>
      <c r="J28" s="130"/>
      <c r="K28" s="130"/>
      <c r="L28" s="130"/>
      <c r="M28" s="131"/>
    </row>
    <row r="29" spans="2:13" ht="25.15" hidden="1" customHeight="1" x14ac:dyDescent="0.25">
      <c r="B29" s="52" t="s">
        <v>64</v>
      </c>
      <c r="C29" s="51" t="s">
        <v>65</v>
      </c>
      <c r="D29" s="79" t="s">
        <v>71</v>
      </c>
      <c r="E29" s="80"/>
      <c r="F29" s="80"/>
      <c r="G29" s="80"/>
      <c r="H29" s="80"/>
      <c r="I29" s="80"/>
      <c r="J29" s="80"/>
      <c r="K29" s="80"/>
      <c r="L29" s="80"/>
      <c r="M29" s="81"/>
    </row>
    <row r="30" spans="2:13" x14ac:dyDescent="0.25">
      <c r="E30" s="1" t="str">
        <f>"基準日 "&amp;TEXT(設定!C2,"ggge")&amp;"年"&amp;TEXT(設定!C2,"m")&amp;"月"&amp;TEXT(設定!C2,"d")&amp;"日時点で記載してください"</f>
        <v>基準日 令和8年4月1日時点で記載してください</v>
      </c>
    </row>
  </sheetData>
  <sheetProtection sheet="1" formatCells="0" formatRows="0" selectLockedCells="1"/>
  <mergeCells count="46">
    <mergeCell ref="I18:M18"/>
    <mergeCell ref="I19:M19"/>
    <mergeCell ref="I20:M20"/>
    <mergeCell ref="I21:M21"/>
    <mergeCell ref="G16:H16"/>
    <mergeCell ref="G17:H17"/>
    <mergeCell ref="G18:H18"/>
    <mergeCell ref="G19:H19"/>
    <mergeCell ref="G20:H20"/>
    <mergeCell ref="G21:H21"/>
    <mergeCell ref="I16:M16"/>
    <mergeCell ref="I17:M17"/>
    <mergeCell ref="D28:M28"/>
    <mergeCell ref="D29:M29"/>
    <mergeCell ref="I22:M22"/>
    <mergeCell ref="I23:M23"/>
    <mergeCell ref="I24:M24"/>
    <mergeCell ref="I25:M25"/>
    <mergeCell ref="I26:M26"/>
    <mergeCell ref="I27:M27"/>
    <mergeCell ref="G22:H22"/>
    <mergeCell ref="G23:H23"/>
    <mergeCell ref="G24:H24"/>
    <mergeCell ref="G25:H25"/>
    <mergeCell ref="G26:H26"/>
    <mergeCell ref="G27:H27"/>
    <mergeCell ref="B12:B13"/>
    <mergeCell ref="C12:C13"/>
    <mergeCell ref="F12:M12"/>
    <mergeCell ref="D14:M14"/>
    <mergeCell ref="I15:M15"/>
    <mergeCell ref="G15:H15"/>
    <mergeCell ref="D13:E13"/>
    <mergeCell ref="F13:M13"/>
    <mergeCell ref="D7:M7"/>
    <mergeCell ref="B8:B11"/>
    <mergeCell ref="D8:M8"/>
    <mergeCell ref="D9:M9"/>
    <mergeCell ref="D10:M10"/>
    <mergeCell ref="D11:M11"/>
    <mergeCell ref="H3:M3"/>
    <mergeCell ref="B5:B6"/>
    <mergeCell ref="D5:G5"/>
    <mergeCell ref="D6:G6"/>
    <mergeCell ref="H5:J6"/>
    <mergeCell ref="K5:M6"/>
  </mergeCells>
  <phoneticPr fontId="3"/>
  <pageMargins left="0.51181102362204722" right="0.23622047244094491" top="0.39370078740157483" bottom="0.27559055118110237" header="0.31496062992125984" footer="0.15748031496062992"/>
  <pageSetup paperSize="9" scale="89" fitToHeight="0" orientation="portrait" r:id="rId1"/>
  <drawing r:id="rId2"/>
  <legacyDrawing r:id="rId3"/>
  <picture r:id="rId4"/>
  <controls>
    <mc:AlternateContent xmlns:mc="http://schemas.openxmlformats.org/markup-compatibility/2006">
      <mc:Choice Requires="x14">
        <control shapeId="18434" r:id="rId5" name="OptionButton2">
          <controlPr defaultSize="0" autoLine="0" autoPict="0" linkedCell="#REF!" r:id="rId6">
            <anchor moveWithCells="1">
              <from>
                <xdr:col>9</xdr:col>
                <xdr:colOff>104775</xdr:colOff>
                <xdr:row>28</xdr:row>
                <xdr:rowOff>0</xdr:rowOff>
              </from>
              <to>
                <xdr:col>9</xdr:col>
                <xdr:colOff>466725</xdr:colOff>
                <xdr:row>28</xdr:row>
                <xdr:rowOff>0</xdr:rowOff>
              </to>
            </anchor>
          </controlPr>
        </control>
      </mc:Choice>
      <mc:Fallback>
        <control shapeId="18434" r:id="rId5" name="OptionButton2"/>
      </mc:Fallback>
    </mc:AlternateContent>
    <mc:AlternateContent xmlns:mc="http://schemas.openxmlformats.org/markup-compatibility/2006">
      <mc:Choice Requires="x14">
        <control shapeId="18433" r:id="rId7" name="OptionButton1">
          <controlPr defaultSize="0" autoLine="0" autoPict="0" linkedCell="#REF!" r:id="rId8">
            <anchor moveWithCells="1">
              <from>
                <xdr:col>7</xdr:col>
                <xdr:colOff>9525</xdr:colOff>
                <xdr:row>28</xdr:row>
                <xdr:rowOff>0</xdr:rowOff>
              </from>
              <to>
                <xdr:col>9</xdr:col>
                <xdr:colOff>76200</xdr:colOff>
                <xdr:row>28</xdr:row>
                <xdr:rowOff>0</xdr:rowOff>
              </to>
            </anchor>
          </controlPr>
        </control>
      </mc:Choice>
      <mc:Fallback>
        <control shapeId="18433" r:id="rId7" name="OptionButton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40413D33-B2D7-4E70-A8FE-94F295FFEEE3}">
          <x14:formula1>
            <xm:f>設定!$E$1:$E$7</xm:f>
          </x14:formula1>
          <xm:sqref>H3:M3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BD490-2E3D-487A-AABB-0F04AF667509}">
  <sheetPr codeName="Sheet6"/>
  <dimension ref="A1:E8"/>
  <sheetViews>
    <sheetView workbookViewId="0">
      <selection activeCell="C9" sqref="C9"/>
    </sheetView>
  </sheetViews>
  <sheetFormatPr defaultRowHeight="15.75" x14ac:dyDescent="0.25"/>
  <cols>
    <col min="1" max="1" width="10.21875" bestFit="1" customWidth="1"/>
    <col min="2" max="2" width="10.88671875" bestFit="1" customWidth="1"/>
    <col min="3" max="3" width="9.109375" bestFit="1" customWidth="1"/>
  </cols>
  <sheetData>
    <row r="1" spans="1:5" ht="30" customHeight="1" thickBot="1" x14ac:dyDescent="0.3">
      <c r="C1" s="39" t="str">
        <f>DBCS(TEXT(C2,"ggge"))&amp;"年度"</f>
        <v>令和８年度</v>
      </c>
      <c r="E1" t="s">
        <v>49</v>
      </c>
    </row>
    <row r="2" spans="1:5" ht="30" customHeight="1" thickBot="1" x14ac:dyDescent="0.3">
      <c r="A2" t="s">
        <v>9</v>
      </c>
      <c r="C2" s="41">
        <v>46113</v>
      </c>
      <c r="E2" t="s">
        <v>43</v>
      </c>
    </row>
    <row r="3" spans="1:5" ht="30" customHeight="1" x14ac:dyDescent="0.25">
      <c r="A3" s="1">
        <v>90</v>
      </c>
      <c r="B3" s="1" t="s">
        <v>10</v>
      </c>
      <c r="C3" s="40">
        <f>DATE(YEAR($C$2)-A3,MONTH($C$2),DAY($C$2))</f>
        <v>13241</v>
      </c>
      <c r="E3" t="s">
        <v>44</v>
      </c>
    </row>
    <row r="4" spans="1:5" ht="30" customHeight="1" x14ac:dyDescent="0.25">
      <c r="A4" s="1">
        <f>16+10</f>
        <v>26</v>
      </c>
      <c r="B4" s="1" t="s">
        <v>10</v>
      </c>
      <c r="C4" s="40">
        <f>DATE(YEAR($C$2)-A4,MONTH($C$2),DAY($C$2))</f>
        <v>36617</v>
      </c>
      <c r="E4" t="s">
        <v>45</v>
      </c>
    </row>
    <row r="5" spans="1:5" ht="30" customHeight="1" x14ac:dyDescent="0.25">
      <c r="B5" s="32"/>
      <c r="E5" t="s">
        <v>46</v>
      </c>
    </row>
    <row r="6" spans="1:5" ht="30" customHeight="1" x14ac:dyDescent="0.25">
      <c r="E6" t="s">
        <v>47</v>
      </c>
    </row>
    <row r="7" spans="1:5" ht="30" customHeight="1" thickBot="1" x14ac:dyDescent="0.3">
      <c r="A7" t="s">
        <v>11</v>
      </c>
      <c r="E7" t="s">
        <v>48</v>
      </c>
    </row>
    <row r="8" spans="1:5" ht="30" customHeight="1" thickBot="1" x14ac:dyDescent="0.3">
      <c r="B8" s="42" t="s">
        <v>18</v>
      </c>
      <c r="C8" s="43" t="s">
        <v>89</v>
      </c>
    </row>
  </sheetData>
  <sheetProtection sheet="1" objects="1" scenarios="1"/>
  <phoneticPr fontId="3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説明書</vt:lpstr>
      <vt:lpstr>推薦書（様式１） (入力例)</vt:lpstr>
      <vt:lpstr>推薦書（様式１） (自由入力)</vt:lpstr>
      <vt:lpstr>設定</vt:lpstr>
      <vt:lpstr>'推薦書（様式１） (自由入力)'!Print_Area</vt:lpstr>
      <vt:lpstr>'推薦書（様式１） (入力例)'!Print_Area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尾崎　秀美</dc:creator>
  <cp:lastModifiedBy>山根 幸子</cp:lastModifiedBy>
  <cp:lastPrinted>2026-04-07T05:20:26Z</cp:lastPrinted>
  <dcterms:created xsi:type="dcterms:W3CDTF">2022-05-29T00:13:08Z</dcterms:created>
  <dcterms:modified xsi:type="dcterms:W3CDTF">2026-04-07T05:33:57Z</dcterms:modified>
</cp:coreProperties>
</file>